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BK23" i="8" l="1"/>
  <c r="BK24" i="8"/>
  <c r="BK57" i="8"/>
  <c r="BK8" i="8" l="1"/>
  <c r="BK11" i="8"/>
  <c r="BK25" i="8"/>
  <c r="BK26" i="8"/>
  <c r="BK32" i="8"/>
  <c r="BK35" i="8"/>
  <c r="BK36" i="8"/>
  <c r="BK37" i="8"/>
  <c r="BK38" i="8"/>
  <c r="BK39" i="8"/>
  <c r="BK40" i="8"/>
  <c r="BK41" i="8"/>
  <c r="BK42" i="8"/>
  <c r="BK43" i="8"/>
  <c r="BK44" i="8"/>
  <c r="BK45" i="8"/>
  <c r="BK51" i="8"/>
  <c r="BK52" i="8"/>
  <c r="BK72" i="8"/>
  <c r="K5" i="9" l="1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E42" i="9" l="1"/>
  <c r="F42" i="9"/>
  <c r="G42" i="9"/>
  <c r="D42" i="9"/>
  <c r="C27" i="8" l="1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I42" i="9" l="1"/>
  <c r="L42" i="9"/>
  <c r="H42" i="9"/>
  <c r="J42" i="9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3" i="8"/>
  <c r="BK9" i="8" l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33" i="8"/>
  <c r="C33" i="8"/>
  <c r="C47" i="8" s="1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N47" i="8"/>
  <c r="BK53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60" i="8"/>
  <c r="BK61" i="8" s="1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H62" i="8" l="1"/>
  <c r="BD62" i="8"/>
  <c r="AZ62" i="8"/>
  <c r="AV62" i="8"/>
  <c r="AR62" i="8"/>
  <c r="AN62" i="8"/>
  <c r="AJ62" i="8"/>
  <c r="AF62" i="8"/>
  <c r="AB62" i="8"/>
  <c r="X62" i="8"/>
  <c r="T62" i="8"/>
  <c r="P62" i="8"/>
  <c r="BK46" i="8"/>
  <c r="BK47" i="8" s="1"/>
  <c r="K62" i="8"/>
  <c r="G62" i="8"/>
  <c r="C62" i="8"/>
  <c r="K42" i="9"/>
  <c r="G47" i="8"/>
  <c r="E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L47" i="8"/>
  <c r="J47" i="8"/>
  <c r="H47" i="8"/>
  <c r="F47" i="8"/>
  <c r="R28" i="8"/>
  <c r="I62" i="8"/>
  <c r="AE28" i="8"/>
  <c r="Y28" i="8"/>
  <c r="BK58" i="8"/>
  <c r="BK62" i="8" s="1"/>
  <c r="AL28" i="8"/>
  <c r="BI47" i="8"/>
  <c r="BG47" i="8"/>
  <c r="BE47" i="8"/>
  <c r="BC47" i="8"/>
  <c r="BA47" i="8"/>
  <c r="AY47" i="8"/>
  <c r="AW47" i="8"/>
  <c r="AU47" i="8"/>
  <c r="AS47" i="8"/>
  <c r="AQ47" i="8"/>
  <c r="AO47" i="8"/>
  <c r="AM47" i="8"/>
  <c r="AK47" i="8"/>
  <c r="AI47" i="8"/>
  <c r="AG47" i="8"/>
  <c r="AE47" i="8"/>
  <c r="AC47" i="8"/>
  <c r="AA47" i="8"/>
  <c r="Y47" i="8"/>
  <c r="W47" i="8"/>
  <c r="U47" i="8"/>
  <c r="Q47" i="8"/>
  <c r="O47" i="8"/>
  <c r="M47" i="8"/>
  <c r="K47" i="8"/>
  <c r="I47" i="8"/>
  <c r="E47" i="8"/>
  <c r="BB28" i="8"/>
  <c r="BJ28" i="8"/>
  <c r="AT28" i="8"/>
  <c r="H28" i="8"/>
  <c r="BH28" i="8"/>
  <c r="BF28" i="8"/>
  <c r="BD28" i="8"/>
  <c r="AZ28" i="8"/>
  <c r="AX28" i="8"/>
  <c r="AV28" i="8"/>
  <c r="AR28" i="8"/>
  <c r="AP28" i="8"/>
  <c r="AN28" i="8"/>
  <c r="AJ28" i="8"/>
  <c r="AH28" i="8"/>
  <c r="Z28" i="8"/>
  <c r="X28" i="8"/>
  <c r="AA28" i="8"/>
  <c r="W28" i="8"/>
  <c r="T28" i="8"/>
  <c r="P28" i="8"/>
  <c r="N28" i="8"/>
  <c r="L28" i="8"/>
  <c r="F28" i="8"/>
  <c r="J62" i="8"/>
  <c r="H62" i="8"/>
  <c r="F62" i="8"/>
  <c r="D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AF28" i="8"/>
  <c r="AD28" i="8"/>
  <c r="AB28" i="8"/>
  <c r="J28" i="8"/>
  <c r="D28" i="8"/>
  <c r="BI28" i="8"/>
  <c r="BG28" i="8"/>
  <c r="BE28" i="8"/>
  <c r="BC28" i="8"/>
  <c r="BA28" i="8"/>
  <c r="AY28" i="8"/>
  <c r="AW28" i="8"/>
  <c r="AU28" i="8"/>
  <c r="L62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E28" i="8"/>
  <c r="C28" i="8"/>
  <c r="S47" i="8"/>
  <c r="D47" i="8"/>
  <c r="V28" i="8"/>
  <c r="BK27" i="8"/>
  <c r="BK15" i="8"/>
  <c r="I28" i="8"/>
  <c r="S69" i="8" l="1"/>
  <c r="R69" i="8"/>
  <c r="T69" i="8"/>
  <c r="U69" i="8"/>
  <c r="V69" i="8"/>
  <c r="G69" i="8"/>
  <c r="AW69" i="8"/>
  <c r="BA69" i="8"/>
  <c r="BE69" i="8"/>
  <c r="BI69" i="8"/>
  <c r="AD69" i="8"/>
  <c r="AH69" i="8"/>
  <c r="AX69" i="8"/>
  <c r="AB69" i="8"/>
  <c r="AF69" i="8"/>
  <c r="N69" i="8"/>
  <c r="BC69" i="8"/>
  <c r="AJ69" i="8"/>
  <c r="AV69" i="8"/>
  <c r="AZ69" i="8"/>
  <c r="AT69" i="8"/>
  <c r="BB69" i="8"/>
  <c r="F69" i="8"/>
  <c r="BF69" i="8"/>
  <c r="AG69" i="8"/>
  <c r="AK69" i="8"/>
  <c r="AO69" i="8"/>
  <c r="AS69" i="8"/>
  <c r="Z69" i="8"/>
  <c r="AP69" i="8"/>
  <c r="BJ69" i="8"/>
  <c r="AL69" i="8"/>
  <c r="I69" i="8"/>
  <c r="J69" i="8"/>
  <c r="P69" i="8"/>
  <c r="X69" i="8"/>
  <c r="AN69" i="8"/>
  <c r="AR69" i="8"/>
  <c r="BD69" i="8"/>
  <c r="BH69" i="8"/>
  <c r="E69" i="8"/>
  <c r="K69" i="8"/>
  <c r="AC69" i="8"/>
  <c r="H69" i="8"/>
  <c r="Y69" i="8"/>
  <c r="AA69" i="8"/>
  <c r="C69" i="8"/>
  <c r="M69" i="8"/>
  <c r="Q69" i="8"/>
  <c r="AY69" i="8"/>
  <c r="BG69" i="8"/>
  <c r="AE69" i="8"/>
  <c r="W69" i="8"/>
  <c r="L69" i="8"/>
  <c r="AM69" i="8"/>
  <c r="D69" i="8"/>
  <c r="O69" i="8"/>
  <c r="AI69" i="8"/>
  <c r="AQ69" i="8"/>
  <c r="AU69" i="8"/>
  <c r="BK28" i="8"/>
  <c r="BK69" i="8" l="1"/>
</calcChain>
</file>

<file path=xl/sharedStrings.xml><?xml version="1.0" encoding="utf-8"?>
<sst xmlns="http://schemas.openxmlformats.org/spreadsheetml/2006/main" count="167" uniqueCount="131">
  <si>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</si>
  <si>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</si>
  <si>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</si>
  <si>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</si>
  <si>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</si>
  <si>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</si>
  <si>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</si>
  <si>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</si>
  <si>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</si>
  <si>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</si>
  <si>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</si>
  <si>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</si>
  <si>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</si>
  <si>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</si>
  <si>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</si>
  <si>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</si>
  <si>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</si>
  <si>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</si>
  <si>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</si>
  <si>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</si>
  <si>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</si>
  <si>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</si>
  <si>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</si>
  <si>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</si>
  <si>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</si>
  <si>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</si>
  <si>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</si>
  <si>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</si>
  <si>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</si>
  <si>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</si>
  <si>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</si>
  <si>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</si>
  <si>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</si>
  <si>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</si>
  <si>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</si>
  <si>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</si>
  <si>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</si>
  <si>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</si>
  <si>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</si>
  <si>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</si>
  <si>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</si>
  <si>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</si>
  <si>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</si>
  <si>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</si>
  <si>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</si>
  <si>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</si>
  <si>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</si>
  <si>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</si>
  <si>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</si>
  <si>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</si>
  <si>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</si>
  <si>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</si>
  <si>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</si>
  <si>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</si>
  <si>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</si>
  <si>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</si>
  <si>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</si>
  <si>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</si>
  <si>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</si>
  <si>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</si>
  <si>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</si>
  <si>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</si>
  <si>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</si>
  <si>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</si>
  <si>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</si>
  <si>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</si>
  <si>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</si>
  <si>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</si>
  <si>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</si>
  <si>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</si>
  <si>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</si>
  <si>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</si>
  <si>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</si>
  <si>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</si>
  <si>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</si>
  <si>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</si>
  <si>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</si>
  <si>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</si>
  <si>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</si>
  <si>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</si>
  <si>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</si>
  <si>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</si>
  <si>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</si>
  <si>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</si>
  <si>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</si>
  <si>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</si>
  <si>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</si>
  <si>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</si>
  <si>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</si>
  <si>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</si>
  <si>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</si>
  <si>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</si>
  <si>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</si>
  <si>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</si>
  <si>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</si>
  <si>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</si>
  <si>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</si>
  <si>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</si>
  <si>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</si>
  <si>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</si>
  <si>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</si>
  <si>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</si>
  <si>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</si>
  <si>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</si>
  <si>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</si>
  <si>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</si>
  <si>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</si>
  <si>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</si>
  <si>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</si>
  <si>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</si>
  <si>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</si>
  <si>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</si>
  <si>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</si>
  <si>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</si>
  <si>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</si>
  <si>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</si>
  <si>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</si>
  <si>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</si>
  <si>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</si>
  <si>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</si>
  <si>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</si>
  <si>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</si>
  <si>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</si>
  <si>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</si>
  <si>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</si>
  <si>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</si>
  <si>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Healthcare Fund</t>
  </si>
  <si>
    <t>IDBI MIDCAP Fund</t>
  </si>
  <si>
    <t>Table showing State wise /Union Territory wise contribution to AAUM of category of schemes as on 30-December-2020</t>
  </si>
  <si>
    <r>
      <t xml:space="preserve">IDBI Diversified Equity Fund / </t>
    </r>
    <r>
      <rPr>
        <b/>
        <sz val="10"/>
        <color indexed="8"/>
        <rFont val="Arial"/>
        <family val="2"/>
      </rPr>
      <t>IDBI Flexi Cap Fund</t>
    </r>
  </si>
  <si>
    <t>IDBI Mutual Fund: Net Average Assets Under Management (AAUM) as on 31-July-2021
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</si>
</sst>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5"/>
      <name val="Trebuchet MS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119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164" fontId="0" fillId="0" borderId="6" xfId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164" fontId="0" fillId="0" borderId="1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4" fillId="0" borderId="1" xfId="1" applyFont="1" applyBorder="1" applyAlignment="1">
      <alignment horizontal="left" vertical="center"/>
    </xf>
    <xf numFmtId="164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1" xfId="1" applyFont="1" applyFill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2" fillId="0" borderId="2" xfId="0" applyNumberFormat="1" applyFont="1" applyBorder="1"/>
    <xf numFmtId="164" fontId="2" fillId="0" borderId="2" xfId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4" xfId="0" applyNumberFormat="1" applyFont="1" applyBorder="1"/>
    <xf numFmtId="164" fontId="15" fillId="0" borderId="1" xfId="1" applyFont="1" applyFill="1" applyBorder="1"/>
    <xf numFmtId="164" fontId="15" fillId="0" borderId="4" xfId="0" applyNumberFormat="1" applyFont="1" applyBorder="1"/>
    <xf numFmtId="0" fontId="16" fillId="0" borderId="1" xfId="3" applyNumberFormat="1" applyFont="1" applyFill="1" applyBorder="1" applyAlignment="1">
      <alignment horizontal="center" wrapText="1"/>
    </xf>
    <xf numFmtId="164" fontId="15" fillId="0" borderId="2" xfId="0" applyNumberFormat="1" applyFont="1" applyBorder="1"/>
    <xf numFmtId="164" fontId="15" fillId="0" borderId="1" xfId="1" applyFont="1" applyBorder="1"/>
    <xf numFmtId="164" fontId="15" fillId="0" borderId="6" xfId="1" applyFont="1" applyFill="1" applyBorder="1"/>
    <xf numFmtId="164" fontId="15" fillId="0" borderId="2" xfId="1" applyFont="1" applyBorder="1"/>
    <xf numFmtId="164" fontId="15" fillId="0" borderId="1" xfId="0" applyNumberFormat="1" applyFont="1" applyBorder="1" applyAlignment="1">
      <alignment horizontal="center"/>
    </xf>
    <xf numFmtId="0" fontId="15" fillId="0" borderId="0" xfId="0" applyFont="1" applyBorder="1"/>
    <xf numFmtId="0" fontId="17" fillId="0" borderId="1" xfId="2" applyFont="1" applyBorder="1" applyAlignment="1">
      <alignment horizontal="left" vertical="center"/>
    </xf>
    <xf numFmtId="0" fontId="0" fillId="0" borderId="0" xfId="0" applyNumberFormat="1" applyBorder="1"/>
    <xf numFmtId="164" fontId="13" fillId="0" borderId="0" xfId="0" applyNumberFormat="1" applyFont="1" applyBorder="1" applyAlignment="1">
      <alignment vertical="center"/>
    </xf>
    <xf numFmtId="164" fontId="18" fillId="0" borderId="2" xfId="1" applyFont="1" applyBorder="1"/>
    <xf numFmtId="164" fontId="18" fillId="0" borderId="4" xfId="0" applyNumberFormat="1" applyFont="1" applyBorder="1"/>
    <xf numFmtId="4" fontId="0" fillId="0" borderId="0" xfId="0" applyNumberFormat="1"/>
    <xf numFmtId="164" fontId="19" fillId="0" borderId="2" xfId="1" applyFont="1" applyBorder="1"/>
    <xf numFmtId="4" fontId="5" fillId="0" borderId="0" xfId="3" applyNumberFormat="1" applyFont="1"/>
    <xf numFmtId="4" fontId="9" fillId="0" borderId="0" xfId="3" applyNumberFormat="1" applyFont="1"/>
    <xf numFmtId="4" fontId="8" fillId="0" borderId="0" xfId="3" applyNumberFormat="1" applyFont="1"/>
    <xf numFmtId="4" fontId="6" fillId="0" borderId="0" xfId="3" applyNumberFormat="1" applyFont="1" applyAlignment="1">
      <alignment horizontal="center"/>
    </xf>
    <xf numFmtId="4" fontId="2" fillId="0" borderId="0" xfId="0" applyNumberFormat="1" applyFont="1" applyBorder="1"/>
    <xf numFmtId="4" fontId="13" fillId="0" borderId="0" xfId="0" applyNumberFormat="1" applyFont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Alignment="1">
      <alignment vertic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U93"/>
  <sheetViews>
    <sheetView showGridLines="0" tabSelected="1" zoomScaleNormal="100" workbookViewId="0">
      <pane xSplit="2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43" width="15.42578125" style="3" customWidth="1"/>
    <col min="44" max="44" width="15.42578125" style="73" customWidth="1"/>
    <col min="45" max="62" width="15.42578125" style="3" customWidth="1"/>
    <col min="63" max="63" width="15.140625" style="3" customWidth="1"/>
    <col min="64" max="64" width="9.140625" style="3" customWidth="1"/>
    <col min="65" max="65" width="20" style="43" customWidth="1"/>
    <col min="66" max="16384" width="9.140625" style="3"/>
  </cols>
  <sheetData>
    <row r="1" spans="1:99" s="1" customFormat="1" ht="19.5" customHeight="1" thickBot="1" x14ac:dyDescent="0.35">
      <c r="A1" s="89" t="s">
        <v>75</v>
      </c>
      <c r="B1" s="111" t="s">
        <v>28</v>
      </c>
      <c r="C1" s="99" t="s">
        <v>130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1"/>
      <c r="BL1" s="2"/>
      <c r="BM1" s="81"/>
      <c r="BN1" s="2"/>
      <c r="BO1" s="2"/>
      <c r="BP1" s="2"/>
      <c r="BQ1" s="2"/>
      <c r="BR1" s="2"/>
      <c r="BS1" s="2"/>
      <c r="BT1" s="2"/>
      <c r="BU1" s="2"/>
      <c r="BV1" s="2"/>
    </row>
    <row r="2" spans="1:99" s="9" customFormat="1" ht="18.75" customHeight="1" thickBot="1" x14ac:dyDescent="0.4">
      <c r="A2" s="90"/>
      <c r="B2" s="112"/>
      <c r="C2" s="113" t="s">
        <v>27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5"/>
      <c r="W2" s="113" t="s">
        <v>25</v>
      </c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5"/>
      <c r="AQ2" s="113" t="s">
        <v>26</v>
      </c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5"/>
      <c r="BK2" s="105" t="s">
        <v>23</v>
      </c>
      <c r="BL2" s="8"/>
      <c r="BM2" s="82"/>
      <c r="BN2" s="8"/>
      <c r="BO2" s="8"/>
      <c r="BP2" s="8"/>
      <c r="BQ2" s="8"/>
      <c r="BR2" s="8"/>
      <c r="BS2" s="8"/>
      <c r="BT2" s="8"/>
      <c r="BU2" s="8"/>
      <c r="BV2" s="8"/>
    </row>
    <row r="3" spans="1:99" s="11" customFormat="1" ht="18.75" thickBot="1" x14ac:dyDescent="0.4">
      <c r="A3" s="90"/>
      <c r="B3" s="112"/>
      <c r="C3" s="102" t="s">
        <v>119</v>
      </c>
      <c r="D3" s="103"/>
      <c r="E3" s="103"/>
      <c r="F3" s="103"/>
      <c r="G3" s="103"/>
      <c r="H3" s="103"/>
      <c r="I3" s="103"/>
      <c r="J3" s="103"/>
      <c r="K3" s="103"/>
      <c r="L3" s="104"/>
      <c r="M3" s="102" t="s">
        <v>120</v>
      </c>
      <c r="N3" s="103"/>
      <c r="O3" s="103"/>
      <c r="P3" s="103"/>
      <c r="Q3" s="103"/>
      <c r="R3" s="103"/>
      <c r="S3" s="103"/>
      <c r="T3" s="103"/>
      <c r="U3" s="103"/>
      <c r="V3" s="104"/>
      <c r="W3" s="102" t="s">
        <v>119</v>
      </c>
      <c r="X3" s="103"/>
      <c r="Y3" s="103"/>
      <c r="Z3" s="103"/>
      <c r="AA3" s="103"/>
      <c r="AB3" s="103"/>
      <c r="AC3" s="103"/>
      <c r="AD3" s="103"/>
      <c r="AE3" s="103"/>
      <c r="AF3" s="104"/>
      <c r="AG3" s="102" t="s">
        <v>120</v>
      </c>
      <c r="AH3" s="103"/>
      <c r="AI3" s="103"/>
      <c r="AJ3" s="103"/>
      <c r="AK3" s="103"/>
      <c r="AL3" s="103"/>
      <c r="AM3" s="103"/>
      <c r="AN3" s="103"/>
      <c r="AO3" s="103"/>
      <c r="AP3" s="104"/>
      <c r="AQ3" s="102" t="s">
        <v>119</v>
      </c>
      <c r="AR3" s="103"/>
      <c r="AS3" s="103"/>
      <c r="AT3" s="103"/>
      <c r="AU3" s="103"/>
      <c r="AV3" s="103"/>
      <c r="AW3" s="103"/>
      <c r="AX3" s="103"/>
      <c r="AY3" s="103"/>
      <c r="AZ3" s="104"/>
      <c r="BA3" s="102" t="s">
        <v>120</v>
      </c>
      <c r="BB3" s="103"/>
      <c r="BC3" s="103"/>
      <c r="BD3" s="103"/>
      <c r="BE3" s="103"/>
      <c r="BF3" s="103"/>
      <c r="BG3" s="103"/>
      <c r="BH3" s="103"/>
      <c r="BI3" s="103"/>
      <c r="BJ3" s="104"/>
      <c r="BK3" s="106"/>
      <c r="BL3" s="10"/>
      <c r="BM3" s="83"/>
      <c r="BN3" s="10"/>
      <c r="BO3" s="10"/>
      <c r="BP3" s="10"/>
      <c r="BQ3" s="10"/>
      <c r="BR3" s="10"/>
      <c r="BS3" s="10"/>
      <c r="BT3" s="10"/>
      <c r="BU3" s="10"/>
      <c r="BV3" s="10"/>
    </row>
    <row r="4" spans="1:99" s="11" customFormat="1" ht="18" x14ac:dyDescent="0.35">
      <c r="A4" s="90"/>
      <c r="B4" s="112"/>
      <c r="C4" s="108" t="s">
        <v>34</v>
      </c>
      <c r="D4" s="109"/>
      <c r="E4" s="109"/>
      <c r="F4" s="109"/>
      <c r="G4" s="110"/>
      <c r="H4" s="108" t="s">
        <v>35</v>
      </c>
      <c r="I4" s="109"/>
      <c r="J4" s="109"/>
      <c r="K4" s="109"/>
      <c r="L4" s="110"/>
      <c r="M4" s="108" t="s">
        <v>34</v>
      </c>
      <c r="N4" s="109"/>
      <c r="O4" s="109"/>
      <c r="P4" s="109"/>
      <c r="Q4" s="110"/>
      <c r="R4" s="108" t="s">
        <v>35</v>
      </c>
      <c r="S4" s="109"/>
      <c r="T4" s="109"/>
      <c r="U4" s="109"/>
      <c r="V4" s="110"/>
      <c r="W4" s="108" t="s">
        <v>34</v>
      </c>
      <c r="X4" s="109"/>
      <c r="Y4" s="109"/>
      <c r="Z4" s="109"/>
      <c r="AA4" s="110"/>
      <c r="AB4" s="108" t="s">
        <v>35</v>
      </c>
      <c r="AC4" s="109"/>
      <c r="AD4" s="109"/>
      <c r="AE4" s="109"/>
      <c r="AF4" s="110"/>
      <c r="AG4" s="108" t="s">
        <v>34</v>
      </c>
      <c r="AH4" s="109"/>
      <c r="AI4" s="109"/>
      <c r="AJ4" s="109"/>
      <c r="AK4" s="110"/>
      <c r="AL4" s="108" t="s">
        <v>35</v>
      </c>
      <c r="AM4" s="109"/>
      <c r="AN4" s="109"/>
      <c r="AO4" s="109"/>
      <c r="AP4" s="110"/>
      <c r="AQ4" s="108" t="s">
        <v>34</v>
      </c>
      <c r="AR4" s="109"/>
      <c r="AS4" s="109"/>
      <c r="AT4" s="109"/>
      <c r="AU4" s="110"/>
      <c r="AV4" s="108" t="s">
        <v>35</v>
      </c>
      <c r="AW4" s="109"/>
      <c r="AX4" s="109"/>
      <c r="AY4" s="109"/>
      <c r="AZ4" s="110"/>
      <c r="BA4" s="108" t="s">
        <v>34</v>
      </c>
      <c r="BB4" s="109"/>
      <c r="BC4" s="109"/>
      <c r="BD4" s="109"/>
      <c r="BE4" s="110"/>
      <c r="BF4" s="108" t="s">
        <v>35</v>
      </c>
      <c r="BG4" s="109"/>
      <c r="BH4" s="109"/>
      <c r="BI4" s="109"/>
      <c r="BJ4" s="110"/>
      <c r="BK4" s="106"/>
      <c r="BL4" s="10"/>
      <c r="BM4" s="83"/>
      <c r="BN4" s="10"/>
      <c r="BO4" s="10"/>
      <c r="BP4" s="10"/>
      <c r="BQ4" s="10"/>
      <c r="BR4" s="10"/>
      <c r="BS4" s="10"/>
      <c r="BT4" s="10"/>
      <c r="BU4" s="10"/>
      <c r="BV4" s="10"/>
    </row>
    <row r="5" spans="1:99" s="7" customFormat="1" ht="15" customHeight="1" x14ac:dyDescent="0.35">
      <c r="A5" s="90"/>
      <c r="B5" s="112"/>
      <c r="C5" s="13">
        <v>1</v>
      </c>
      <c r="D5" s="12">
        <v>2</v>
      </c>
      <c r="E5" s="12">
        <v>3</v>
      </c>
      <c r="F5" s="12">
        <v>4</v>
      </c>
      <c r="G5" s="14">
        <v>5</v>
      </c>
      <c r="H5" s="13">
        <v>1</v>
      </c>
      <c r="I5" s="12">
        <v>2</v>
      </c>
      <c r="J5" s="12">
        <v>3</v>
      </c>
      <c r="K5" s="12">
        <v>4</v>
      </c>
      <c r="L5" s="14">
        <v>5</v>
      </c>
      <c r="M5" s="13">
        <v>1</v>
      </c>
      <c r="N5" s="12">
        <v>2</v>
      </c>
      <c r="O5" s="12">
        <v>3</v>
      </c>
      <c r="P5" s="12">
        <v>4</v>
      </c>
      <c r="Q5" s="14">
        <v>5</v>
      </c>
      <c r="R5" s="13">
        <v>1</v>
      </c>
      <c r="S5" s="12">
        <v>2</v>
      </c>
      <c r="T5" s="12">
        <v>3</v>
      </c>
      <c r="U5" s="12">
        <v>4</v>
      </c>
      <c r="V5" s="14">
        <v>5</v>
      </c>
      <c r="W5" s="13">
        <v>1</v>
      </c>
      <c r="X5" s="12">
        <v>2</v>
      </c>
      <c r="Y5" s="12">
        <v>3</v>
      </c>
      <c r="Z5" s="12">
        <v>4</v>
      </c>
      <c r="AA5" s="14">
        <v>5</v>
      </c>
      <c r="AB5" s="13">
        <v>1</v>
      </c>
      <c r="AC5" s="12">
        <v>2</v>
      </c>
      <c r="AD5" s="12">
        <v>3</v>
      </c>
      <c r="AE5" s="12">
        <v>4</v>
      </c>
      <c r="AF5" s="14">
        <v>5</v>
      </c>
      <c r="AG5" s="13">
        <v>1</v>
      </c>
      <c r="AH5" s="12">
        <v>2</v>
      </c>
      <c r="AI5" s="12">
        <v>3</v>
      </c>
      <c r="AJ5" s="12">
        <v>4</v>
      </c>
      <c r="AK5" s="14">
        <v>5</v>
      </c>
      <c r="AL5" s="13">
        <v>1</v>
      </c>
      <c r="AM5" s="12">
        <v>2</v>
      </c>
      <c r="AN5" s="12">
        <v>3</v>
      </c>
      <c r="AO5" s="12">
        <v>4</v>
      </c>
      <c r="AP5" s="14">
        <v>5</v>
      </c>
      <c r="AQ5" s="13">
        <v>1</v>
      </c>
      <c r="AR5" s="67">
        <v>2</v>
      </c>
      <c r="AS5" s="12">
        <v>3</v>
      </c>
      <c r="AT5" s="12">
        <v>4</v>
      </c>
      <c r="AU5" s="14">
        <v>5</v>
      </c>
      <c r="AV5" s="13">
        <v>1</v>
      </c>
      <c r="AW5" s="12">
        <v>2</v>
      </c>
      <c r="AX5" s="12">
        <v>3</v>
      </c>
      <c r="AY5" s="12">
        <v>4</v>
      </c>
      <c r="AZ5" s="14">
        <v>5</v>
      </c>
      <c r="BA5" s="13">
        <v>1</v>
      </c>
      <c r="BB5" s="12">
        <v>2</v>
      </c>
      <c r="BC5" s="12">
        <v>3</v>
      </c>
      <c r="BD5" s="12">
        <v>4</v>
      </c>
      <c r="BE5" s="14">
        <v>5</v>
      </c>
      <c r="BF5" s="13">
        <v>1</v>
      </c>
      <c r="BG5" s="12">
        <v>2</v>
      </c>
      <c r="BH5" s="12">
        <v>3</v>
      </c>
      <c r="BI5" s="12">
        <v>4</v>
      </c>
      <c r="BJ5" s="14">
        <v>5</v>
      </c>
      <c r="BK5" s="107"/>
      <c r="BL5" s="5"/>
      <c r="BM5" s="84"/>
      <c r="BN5" s="5"/>
      <c r="BO5" s="5"/>
      <c r="BP5" s="5"/>
      <c r="BQ5" s="5"/>
      <c r="BR5" s="5"/>
      <c r="BS5" s="5"/>
      <c r="BT5" s="5"/>
      <c r="BU5" s="5"/>
      <c r="BV5" s="5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</row>
    <row r="6" spans="1:99" x14ac:dyDescent="0.2">
      <c r="A6" s="15" t="s">
        <v>0</v>
      </c>
      <c r="B6" s="18" t="s">
        <v>6</v>
      </c>
      <c r="C6" s="9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5"/>
    </row>
    <row r="7" spans="1:99" x14ac:dyDescent="0.2">
      <c r="A7" s="15" t="s">
        <v>76</v>
      </c>
      <c r="B7" s="18" t="s">
        <v>12</v>
      </c>
      <c r="C7" s="94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5"/>
    </row>
    <row r="8" spans="1:99" x14ac:dyDescent="0.2">
      <c r="A8" s="15"/>
      <c r="B8" s="28" t="s">
        <v>101</v>
      </c>
      <c r="C8" s="34">
        <v>0</v>
      </c>
      <c r="D8" s="34">
        <v>137.82433531258019</v>
      </c>
      <c r="E8" s="34">
        <v>0</v>
      </c>
      <c r="F8" s="34">
        <v>0</v>
      </c>
      <c r="G8" s="34">
        <v>0</v>
      </c>
      <c r="H8" s="34">
        <v>7.2182878365572982</v>
      </c>
      <c r="I8" s="34">
        <v>230.95967464435174</v>
      </c>
      <c r="J8" s="34">
        <v>53.692152950321606</v>
      </c>
      <c r="K8" s="34">
        <v>0</v>
      </c>
      <c r="L8" s="34">
        <v>72.193514859148209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4.7041678505447049</v>
      </c>
      <c r="S8" s="34">
        <v>1.8530699054833999</v>
      </c>
      <c r="T8" s="34">
        <v>68.05587502090259</v>
      </c>
      <c r="U8" s="34">
        <v>0</v>
      </c>
      <c r="V8" s="34">
        <v>8.5450104744453999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2.8002214280497983</v>
      </c>
      <c r="AC8" s="34">
        <v>123.76905326073678</v>
      </c>
      <c r="AD8" s="34">
        <v>15.622821261289797</v>
      </c>
      <c r="AE8" s="34">
        <v>0</v>
      </c>
      <c r="AF8" s="34">
        <v>49.857275388629894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2.4321546231442994</v>
      </c>
      <c r="AM8" s="34">
        <v>59.287019565224007</v>
      </c>
      <c r="AN8" s="34">
        <v>81.584376172707692</v>
      </c>
      <c r="AO8" s="34">
        <v>0</v>
      </c>
      <c r="AP8" s="34">
        <v>26.808412108342711</v>
      </c>
      <c r="AQ8" s="34">
        <v>0</v>
      </c>
      <c r="AR8" s="65">
        <v>0</v>
      </c>
      <c r="AS8" s="34">
        <v>0</v>
      </c>
      <c r="AT8" s="34">
        <v>0</v>
      </c>
      <c r="AU8" s="34">
        <v>0</v>
      </c>
      <c r="AV8" s="34">
        <v>8.3598953669629061</v>
      </c>
      <c r="AW8" s="34">
        <v>10.8620296275135</v>
      </c>
      <c r="AX8" s="34">
        <v>1.6473215202902001</v>
      </c>
      <c r="AY8" s="34">
        <v>0</v>
      </c>
      <c r="AZ8" s="34">
        <v>28.7984094512802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2.5309532947886995</v>
      </c>
      <c r="BG8" s="34">
        <v>7.3852584451199993E-2</v>
      </c>
      <c r="BH8" s="34">
        <v>3.6842294875481998</v>
      </c>
      <c r="BI8" s="34">
        <v>0</v>
      </c>
      <c r="BJ8" s="34">
        <v>4.0815265792869004</v>
      </c>
      <c r="BK8" s="35">
        <f>SUM(C8:BJ8)</f>
        <v>1007.2456405745819</v>
      </c>
      <c r="BL8" s="79"/>
    </row>
    <row r="9" spans="1:99" x14ac:dyDescent="0.2">
      <c r="A9" s="15"/>
      <c r="B9" s="20" t="s">
        <v>85</v>
      </c>
      <c r="C9" s="32">
        <f t="shared" ref="C9:BJ9" si="0">SUM(C8)</f>
        <v>0</v>
      </c>
      <c r="D9" s="61">
        <f t="shared" si="0"/>
        <v>137.82433531258019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61">
        <f t="shared" si="0"/>
        <v>7.2182878365572982</v>
      </c>
      <c r="I9" s="61">
        <f t="shared" si="0"/>
        <v>230.95967464435174</v>
      </c>
      <c r="J9" s="61">
        <f t="shared" si="0"/>
        <v>53.692152950321606</v>
      </c>
      <c r="K9" s="61">
        <f t="shared" si="0"/>
        <v>0</v>
      </c>
      <c r="L9" s="61">
        <f t="shared" si="0"/>
        <v>72.193514859148209</v>
      </c>
      <c r="M9" s="32">
        <f t="shared" si="0"/>
        <v>0</v>
      </c>
      <c r="N9" s="32">
        <f t="shared" si="0"/>
        <v>0</v>
      </c>
      <c r="O9" s="32">
        <f t="shared" si="0"/>
        <v>0</v>
      </c>
      <c r="P9" s="32">
        <f t="shared" si="0"/>
        <v>0</v>
      </c>
      <c r="Q9" s="32">
        <f t="shared" si="0"/>
        <v>0</v>
      </c>
      <c r="R9" s="61">
        <f t="shared" si="0"/>
        <v>4.7041678505447049</v>
      </c>
      <c r="S9" s="61">
        <f t="shared" si="0"/>
        <v>1.8530699054833999</v>
      </c>
      <c r="T9" s="61">
        <f t="shared" si="0"/>
        <v>68.05587502090259</v>
      </c>
      <c r="U9" s="61">
        <f t="shared" si="0"/>
        <v>0</v>
      </c>
      <c r="V9" s="61">
        <f t="shared" si="0"/>
        <v>8.5450104744453999</v>
      </c>
      <c r="W9" s="32">
        <f t="shared" si="0"/>
        <v>0</v>
      </c>
      <c r="X9" s="61">
        <f t="shared" si="0"/>
        <v>0</v>
      </c>
      <c r="Y9" s="32">
        <f t="shared" si="0"/>
        <v>0</v>
      </c>
      <c r="Z9" s="32">
        <f t="shared" si="0"/>
        <v>0</v>
      </c>
      <c r="AA9" s="32">
        <f t="shared" si="0"/>
        <v>0</v>
      </c>
      <c r="AB9" s="61">
        <f t="shared" si="0"/>
        <v>2.8002214280497983</v>
      </c>
      <c r="AC9" s="61">
        <f t="shared" si="0"/>
        <v>123.76905326073678</v>
      </c>
      <c r="AD9" s="61">
        <f t="shared" si="0"/>
        <v>15.622821261289797</v>
      </c>
      <c r="AE9" s="61">
        <f t="shared" si="0"/>
        <v>0</v>
      </c>
      <c r="AF9" s="61">
        <f t="shared" si="0"/>
        <v>49.857275388629894</v>
      </c>
      <c r="AG9" s="32">
        <f t="shared" si="0"/>
        <v>0</v>
      </c>
      <c r="AH9" s="32">
        <f t="shared" si="0"/>
        <v>0</v>
      </c>
      <c r="AI9" s="32">
        <f t="shared" si="0"/>
        <v>0</v>
      </c>
      <c r="AJ9" s="32">
        <f t="shared" si="0"/>
        <v>0</v>
      </c>
      <c r="AK9" s="32">
        <f t="shared" si="0"/>
        <v>0</v>
      </c>
      <c r="AL9" s="61">
        <f t="shared" si="0"/>
        <v>2.4321546231442994</v>
      </c>
      <c r="AM9" s="61">
        <f t="shared" si="0"/>
        <v>59.287019565224007</v>
      </c>
      <c r="AN9" s="61">
        <f t="shared" si="0"/>
        <v>81.584376172707692</v>
      </c>
      <c r="AO9" s="61">
        <f t="shared" si="0"/>
        <v>0</v>
      </c>
      <c r="AP9" s="61">
        <f t="shared" si="0"/>
        <v>26.808412108342711</v>
      </c>
      <c r="AQ9" s="32">
        <f t="shared" si="0"/>
        <v>0</v>
      </c>
      <c r="AR9" s="68">
        <f t="shared" si="0"/>
        <v>0</v>
      </c>
      <c r="AS9" s="32">
        <f t="shared" si="0"/>
        <v>0</v>
      </c>
      <c r="AT9" s="32">
        <f t="shared" si="0"/>
        <v>0</v>
      </c>
      <c r="AU9" s="32">
        <f t="shared" si="0"/>
        <v>0</v>
      </c>
      <c r="AV9" s="61">
        <f>(SUM(AV8))</f>
        <v>8.3598953669629061</v>
      </c>
      <c r="AW9" s="61">
        <f>(SUM(AW8))</f>
        <v>10.8620296275135</v>
      </c>
      <c r="AX9" s="61">
        <f t="shared" si="0"/>
        <v>1.6473215202902001</v>
      </c>
      <c r="AY9" s="61">
        <f t="shared" si="0"/>
        <v>0</v>
      </c>
      <c r="AZ9" s="61">
        <f t="shared" si="0"/>
        <v>28.7984094512802</v>
      </c>
      <c r="BA9" s="32">
        <f t="shared" si="0"/>
        <v>0</v>
      </c>
      <c r="BB9" s="32">
        <f t="shared" si="0"/>
        <v>0</v>
      </c>
      <c r="BC9" s="32">
        <f t="shared" si="0"/>
        <v>0</v>
      </c>
      <c r="BD9" s="32">
        <f t="shared" si="0"/>
        <v>0</v>
      </c>
      <c r="BE9" s="32">
        <f t="shared" si="0"/>
        <v>0</v>
      </c>
      <c r="BF9" s="61">
        <f t="shared" si="0"/>
        <v>2.5309532947886995</v>
      </c>
      <c r="BG9" s="61">
        <f t="shared" si="0"/>
        <v>7.3852584451199993E-2</v>
      </c>
      <c r="BH9" s="61">
        <f t="shared" si="0"/>
        <v>3.6842294875481998</v>
      </c>
      <c r="BI9" s="61">
        <f t="shared" si="0"/>
        <v>0</v>
      </c>
      <c r="BJ9" s="61">
        <f t="shared" si="0"/>
        <v>4.0815265792869004</v>
      </c>
      <c r="BK9" s="62">
        <f>SUM(BK8)</f>
        <v>1007.2456405745819</v>
      </c>
    </row>
    <row r="10" spans="1:99" x14ac:dyDescent="0.2">
      <c r="A10" s="15" t="s">
        <v>77</v>
      </c>
      <c r="B10" s="19" t="s">
        <v>3</v>
      </c>
      <c r="C10" s="94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5"/>
    </row>
    <row r="11" spans="1:99" x14ac:dyDescent="0.2">
      <c r="A11" s="15"/>
      <c r="B11" s="28" t="s">
        <v>102</v>
      </c>
      <c r="C11" s="34">
        <v>0</v>
      </c>
      <c r="D11" s="34">
        <v>3.7855193958064</v>
      </c>
      <c r="E11" s="34">
        <v>0</v>
      </c>
      <c r="F11" s="34">
        <v>0</v>
      </c>
      <c r="G11" s="34">
        <v>0</v>
      </c>
      <c r="H11" s="34">
        <v>0.20537376522420001</v>
      </c>
      <c r="I11" s="34">
        <v>5.8414110645000003E-2</v>
      </c>
      <c r="J11" s="34">
        <v>0</v>
      </c>
      <c r="K11" s="34">
        <v>0</v>
      </c>
      <c r="L11" s="34">
        <v>4.9229526815805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0.15965151922409995</v>
      </c>
      <c r="S11" s="34">
        <v>5.4105670551377466E-3</v>
      </c>
      <c r="T11" s="34">
        <v>8.0605033741899992E-2</v>
      </c>
      <c r="U11" s="34">
        <v>0</v>
      </c>
      <c r="V11" s="34">
        <v>0.25092187238699998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0.73384513905789983</v>
      </c>
      <c r="AC11" s="34">
        <v>0.16174644454830001</v>
      </c>
      <c r="AD11" s="34">
        <v>0</v>
      </c>
      <c r="AE11" s="34">
        <v>0</v>
      </c>
      <c r="AF11" s="34">
        <v>2.0221510522569006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0.67234519383299984</v>
      </c>
      <c r="AM11" s="34">
        <v>0.15021000096770001</v>
      </c>
      <c r="AN11" s="34">
        <v>0</v>
      </c>
      <c r="AO11" s="34">
        <v>0</v>
      </c>
      <c r="AP11" s="34">
        <v>0.77790687306380002</v>
      </c>
      <c r="AQ11" s="34">
        <v>0</v>
      </c>
      <c r="AR11" s="65">
        <v>0</v>
      </c>
      <c r="AS11" s="34">
        <v>0</v>
      </c>
      <c r="AT11" s="34">
        <v>0</v>
      </c>
      <c r="AU11" s="34">
        <v>0</v>
      </c>
      <c r="AV11" s="34">
        <v>0.53786008180379996</v>
      </c>
      <c r="AW11" s="34">
        <v>0.27976833941919999</v>
      </c>
      <c r="AX11" s="34">
        <v>0</v>
      </c>
      <c r="AY11" s="34">
        <v>0</v>
      </c>
      <c r="AZ11" s="34">
        <v>0.96738703109630009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0.15694117177290001</v>
      </c>
      <c r="BG11" s="34">
        <v>8.6229601290000006E-3</v>
      </c>
      <c r="BH11" s="34">
        <v>0</v>
      </c>
      <c r="BI11" s="34">
        <v>0</v>
      </c>
      <c r="BJ11" s="34">
        <v>0.17067446758050001</v>
      </c>
      <c r="BK11" s="35">
        <f>SUM(C11:BJ11)</f>
        <v>16.108307701193535</v>
      </c>
      <c r="BL11" s="43"/>
    </row>
    <row r="12" spans="1:99" x14ac:dyDescent="0.2">
      <c r="A12" s="15"/>
      <c r="B12" s="20" t="s">
        <v>86</v>
      </c>
      <c r="C12" s="32">
        <f t="shared" ref="C12:BJ12" si="1">SUM(C11)</f>
        <v>0</v>
      </c>
      <c r="D12" s="61">
        <f t="shared" si="1"/>
        <v>3.7855193958064</v>
      </c>
      <c r="E12" s="32">
        <f t="shared" si="1"/>
        <v>0</v>
      </c>
      <c r="F12" s="32">
        <f t="shared" si="1"/>
        <v>0</v>
      </c>
      <c r="G12" s="32">
        <f t="shared" si="1"/>
        <v>0</v>
      </c>
      <c r="H12" s="61">
        <f t="shared" si="1"/>
        <v>0.20537376522420001</v>
      </c>
      <c r="I12" s="61">
        <f t="shared" si="1"/>
        <v>5.8414110645000003E-2</v>
      </c>
      <c r="J12" s="61">
        <f t="shared" si="1"/>
        <v>0</v>
      </c>
      <c r="K12" s="61">
        <f t="shared" si="1"/>
        <v>0</v>
      </c>
      <c r="L12" s="61">
        <f t="shared" si="1"/>
        <v>4.9229526815805</v>
      </c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61">
        <f t="shared" si="1"/>
        <v>0.15965151922409995</v>
      </c>
      <c r="S12" s="61">
        <f t="shared" si="1"/>
        <v>5.4105670551377466E-3</v>
      </c>
      <c r="T12" s="61">
        <f t="shared" si="1"/>
        <v>8.0605033741899992E-2</v>
      </c>
      <c r="U12" s="61">
        <f t="shared" si="1"/>
        <v>0</v>
      </c>
      <c r="V12" s="61">
        <f t="shared" si="1"/>
        <v>0.25092187238699998</v>
      </c>
      <c r="W12" s="32">
        <f t="shared" si="1"/>
        <v>0</v>
      </c>
      <c r="X12" s="61">
        <f t="shared" si="1"/>
        <v>0</v>
      </c>
      <c r="Y12" s="32">
        <f t="shared" si="1"/>
        <v>0</v>
      </c>
      <c r="Z12" s="32">
        <f t="shared" si="1"/>
        <v>0</v>
      </c>
      <c r="AA12" s="32">
        <f t="shared" si="1"/>
        <v>0</v>
      </c>
      <c r="AB12" s="61">
        <f t="shared" si="1"/>
        <v>0.73384513905789983</v>
      </c>
      <c r="AC12" s="61">
        <f t="shared" si="1"/>
        <v>0.16174644454830001</v>
      </c>
      <c r="AD12" s="61">
        <f t="shared" si="1"/>
        <v>0</v>
      </c>
      <c r="AE12" s="61">
        <f t="shared" si="1"/>
        <v>0</v>
      </c>
      <c r="AF12" s="61">
        <f t="shared" si="1"/>
        <v>2.0221510522569006</v>
      </c>
      <c r="AG12" s="32">
        <f t="shared" si="1"/>
        <v>0</v>
      </c>
      <c r="AH12" s="32">
        <f t="shared" si="1"/>
        <v>0</v>
      </c>
      <c r="AI12" s="32">
        <f t="shared" si="1"/>
        <v>0</v>
      </c>
      <c r="AJ12" s="32">
        <f t="shared" si="1"/>
        <v>0</v>
      </c>
      <c r="AK12" s="32">
        <f t="shared" si="1"/>
        <v>0</v>
      </c>
      <c r="AL12" s="61">
        <f t="shared" si="1"/>
        <v>0.67234519383299984</v>
      </c>
      <c r="AM12" s="61">
        <f t="shared" si="1"/>
        <v>0.15021000096770001</v>
      </c>
      <c r="AN12" s="61">
        <f t="shared" si="1"/>
        <v>0</v>
      </c>
      <c r="AO12" s="61">
        <f t="shared" si="1"/>
        <v>0</v>
      </c>
      <c r="AP12" s="61">
        <f t="shared" si="1"/>
        <v>0.77790687306380002</v>
      </c>
      <c r="AQ12" s="32">
        <f t="shared" si="1"/>
        <v>0</v>
      </c>
      <c r="AR12" s="68">
        <f t="shared" si="1"/>
        <v>0</v>
      </c>
      <c r="AS12" s="32">
        <f t="shared" si="1"/>
        <v>0</v>
      </c>
      <c r="AT12" s="32">
        <f t="shared" si="1"/>
        <v>0</v>
      </c>
      <c r="AU12" s="32">
        <f t="shared" si="1"/>
        <v>0</v>
      </c>
      <c r="AV12" s="61">
        <f>(SUM(AV11))</f>
        <v>0.53786008180379996</v>
      </c>
      <c r="AW12" s="61">
        <f>(SUM(AW11))</f>
        <v>0.27976833941919999</v>
      </c>
      <c r="AX12" s="61">
        <f t="shared" si="1"/>
        <v>0</v>
      </c>
      <c r="AY12" s="61">
        <f t="shared" si="1"/>
        <v>0</v>
      </c>
      <c r="AZ12" s="61">
        <f t="shared" si="1"/>
        <v>0.96738703109630009</v>
      </c>
      <c r="BA12" s="32">
        <f t="shared" si="1"/>
        <v>0</v>
      </c>
      <c r="BB12" s="32">
        <f t="shared" si="1"/>
        <v>0</v>
      </c>
      <c r="BC12" s="32">
        <f t="shared" si="1"/>
        <v>0</v>
      </c>
      <c r="BD12" s="32">
        <f t="shared" si="1"/>
        <v>0</v>
      </c>
      <c r="BE12" s="32">
        <f t="shared" si="1"/>
        <v>0</v>
      </c>
      <c r="BF12" s="61">
        <f t="shared" si="1"/>
        <v>0.15694117177290001</v>
      </c>
      <c r="BG12" s="61">
        <f t="shared" si="1"/>
        <v>8.6229601290000006E-3</v>
      </c>
      <c r="BH12" s="61">
        <f t="shared" si="1"/>
        <v>0</v>
      </c>
      <c r="BI12" s="61">
        <f t="shared" si="1"/>
        <v>0</v>
      </c>
      <c r="BJ12" s="61">
        <f t="shared" si="1"/>
        <v>0.17067446758050001</v>
      </c>
      <c r="BK12" s="64">
        <f>SUM(BK11)</f>
        <v>16.108307701193535</v>
      </c>
    </row>
    <row r="13" spans="1:99" x14ac:dyDescent="0.2">
      <c r="A13" s="15" t="s">
        <v>78</v>
      </c>
      <c r="B13" s="19" t="s">
        <v>10</v>
      </c>
      <c r="C13" s="94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5"/>
    </row>
    <row r="14" spans="1:99" x14ac:dyDescent="0.2">
      <c r="A14" s="15"/>
      <c r="B14" s="20" t="s">
        <v>36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65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5">
        <f t="shared" ref="BK14" si="2">SUM(C14:BJ14)</f>
        <v>0</v>
      </c>
    </row>
    <row r="15" spans="1:99" x14ac:dyDescent="0.2">
      <c r="A15" s="15"/>
      <c r="B15" s="20" t="s">
        <v>93</v>
      </c>
      <c r="C15" s="33">
        <f t="shared" ref="C15:AH15" si="3">SUM(C14:C14)</f>
        <v>0</v>
      </c>
      <c r="D15" s="33">
        <f t="shared" si="3"/>
        <v>0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  <c r="N15" s="33">
        <f t="shared" si="3"/>
        <v>0</v>
      </c>
      <c r="O15" s="33">
        <f t="shared" si="3"/>
        <v>0</v>
      </c>
      <c r="P15" s="33">
        <f t="shared" si="3"/>
        <v>0</v>
      </c>
      <c r="Q15" s="33">
        <f t="shared" si="3"/>
        <v>0</v>
      </c>
      <c r="R15" s="33">
        <f t="shared" si="3"/>
        <v>0</v>
      </c>
      <c r="S15" s="33">
        <f t="shared" si="3"/>
        <v>0</v>
      </c>
      <c r="T15" s="33">
        <f t="shared" si="3"/>
        <v>0</v>
      </c>
      <c r="U15" s="33">
        <f t="shared" si="3"/>
        <v>0</v>
      </c>
      <c r="V15" s="33">
        <f t="shared" si="3"/>
        <v>0</v>
      </c>
      <c r="W15" s="33">
        <f t="shared" si="3"/>
        <v>0</v>
      </c>
      <c r="X15" s="33">
        <f t="shared" si="3"/>
        <v>0</v>
      </c>
      <c r="Y15" s="33">
        <f t="shared" si="3"/>
        <v>0</v>
      </c>
      <c r="Z15" s="33">
        <f t="shared" si="3"/>
        <v>0</v>
      </c>
      <c r="AA15" s="33">
        <f t="shared" si="3"/>
        <v>0</v>
      </c>
      <c r="AB15" s="33">
        <f t="shared" si="3"/>
        <v>0</v>
      </c>
      <c r="AC15" s="33">
        <f t="shared" si="3"/>
        <v>0</v>
      </c>
      <c r="AD15" s="33">
        <f t="shared" si="3"/>
        <v>0</v>
      </c>
      <c r="AE15" s="33">
        <f t="shared" si="3"/>
        <v>0</v>
      </c>
      <c r="AF15" s="33">
        <f t="shared" si="3"/>
        <v>0</v>
      </c>
      <c r="AG15" s="33">
        <f t="shared" si="3"/>
        <v>0</v>
      </c>
      <c r="AH15" s="33">
        <f t="shared" si="3"/>
        <v>0</v>
      </c>
      <c r="AI15" s="33">
        <f t="shared" ref="AI15:BK15" si="4">SUM(AI14:AI14)</f>
        <v>0</v>
      </c>
      <c r="AJ15" s="33">
        <f t="shared" si="4"/>
        <v>0</v>
      </c>
      <c r="AK15" s="33">
        <f t="shared" si="4"/>
        <v>0</v>
      </c>
      <c r="AL15" s="33">
        <f t="shared" si="4"/>
        <v>0</v>
      </c>
      <c r="AM15" s="33">
        <f t="shared" si="4"/>
        <v>0</v>
      </c>
      <c r="AN15" s="33">
        <f t="shared" si="4"/>
        <v>0</v>
      </c>
      <c r="AO15" s="33">
        <f t="shared" si="4"/>
        <v>0</v>
      </c>
      <c r="AP15" s="33">
        <f t="shared" si="4"/>
        <v>0</v>
      </c>
      <c r="AQ15" s="33">
        <f t="shared" si="4"/>
        <v>0</v>
      </c>
      <c r="AR15" s="66">
        <f t="shared" si="4"/>
        <v>0</v>
      </c>
      <c r="AS15" s="33">
        <f t="shared" si="4"/>
        <v>0</v>
      </c>
      <c r="AT15" s="33">
        <f t="shared" si="4"/>
        <v>0</v>
      </c>
      <c r="AU15" s="33">
        <f t="shared" si="4"/>
        <v>0</v>
      </c>
      <c r="AV15" s="33">
        <f t="shared" si="4"/>
        <v>0</v>
      </c>
      <c r="AW15" s="33">
        <f t="shared" si="4"/>
        <v>0</v>
      </c>
      <c r="AX15" s="33">
        <f t="shared" si="4"/>
        <v>0</v>
      </c>
      <c r="AY15" s="33">
        <f t="shared" si="4"/>
        <v>0</v>
      </c>
      <c r="AZ15" s="33">
        <f t="shared" si="4"/>
        <v>0</v>
      </c>
      <c r="BA15" s="33">
        <f t="shared" si="4"/>
        <v>0</v>
      </c>
      <c r="BB15" s="33">
        <f t="shared" si="4"/>
        <v>0</v>
      </c>
      <c r="BC15" s="33">
        <f t="shared" si="4"/>
        <v>0</v>
      </c>
      <c r="BD15" s="33">
        <f t="shared" si="4"/>
        <v>0</v>
      </c>
      <c r="BE15" s="33">
        <f t="shared" si="4"/>
        <v>0</v>
      </c>
      <c r="BF15" s="33">
        <f t="shared" si="4"/>
        <v>0</v>
      </c>
      <c r="BG15" s="33">
        <f t="shared" si="4"/>
        <v>0</v>
      </c>
      <c r="BH15" s="33">
        <f t="shared" si="4"/>
        <v>0</v>
      </c>
      <c r="BI15" s="33">
        <f t="shared" si="4"/>
        <v>0</v>
      </c>
      <c r="BJ15" s="33">
        <f t="shared" si="4"/>
        <v>0</v>
      </c>
      <c r="BK15" s="33">
        <f t="shared" si="4"/>
        <v>0</v>
      </c>
    </row>
    <row r="16" spans="1:99" x14ac:dyDescent="0.2">
      <c r="A16" s="15" t="s">
        <v>79</v>
      </c>
      <c r="B16" s="19" t="s">
        <v>13</v>
      </c>
      <c r="C16" s="94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5"/>
    </row>
    <row r="17" spans="1:65" x14ac:dyDescent="0.2">
      <c r="A17" s="15"/>
      <c r="B17" s="20" t="s">
        <v>36</v>
      </c>
      <c r="C17" s="30">
        <v>0</v>
      </c>
      <c r="D17" s="29">
        <v>0</v>
      </c>
      <c r="E17" s="29">
        <v>0</v>
      </c>
      <c r="F17" s="29">
        <v>0</v>
      </c>
      <c r="G17" s="31">
        <v>0</v>
      </c>
      <c r="H17" s="30">
        <v>0</v>
      </c>
      <c r="I17" s="29">
        <v>0</v>
      </c>
      <c r="J17" s="29">
        <v>0</v>
      </c>
      <c r="K17" s="29">
        <v>0</v>
      </c>
      <c r="L17" s="31">
        <v>0</v>
      </c>
      <c r="M17" s="30">
        <v>0</v>
      </c>
      <c r="N17" s="29">
        <v>0</v>
      </c>
      <c r="O17" s="29">
        <v>0</v>
      </c>
      <c r="P17" s="29">
        <v>0</v>
      </c>
      <c r="Q17" s="31">
        <v>0</v>
      </c>
      <c r="R17" s="30">
        <v>0</v>
      </c>
      <c r="S17" s="29">
        <v>0</v>
      </c>
      <c r="T17" s="29">
        <v>0</v>
      </c>
      <c r="U17" s="29">
        <v>0</v>
      </c>
      <c r="V17" s="31">
        <v>0</v>
      </c>
      <c r="W17" s="30">
        <v>0</v>
      </c>
      <c r="X17" s="29">
        <v>0</v>
      </c>
      <c r="Y17" s="29">
        <v>0</v>
      </c>
      <c r="Z17" s="29">
        <v>0</v>
      </c>
      <c r="AA17" s="31">
        <v>0</v>
      </c>
      <c r="AB17" s="30">
        <v>0</v>
      </c>
      <c r="AC17" s="29">
        <v>0</v>
      </c>
      <c r="AD17" s="29">
        <v>0</v>
      </c>
      <c r="AE17" s="29">
        <v>0</v>
      </c>
      <c r="AF17" s="31">
        <v>0</v>
      </c>
      <c r="AG17" s="30">
        <v>0</v>
      </c>
      <c r="AH17" s="29">
        <v>0</v>
      </c>
      <c r="AI17" s="29">
        <v>0</v>
      </c>
      <c r="AJ17" s="29">
        <v>0</v>
      </c>
      <c r="AK17" s="31">
        <v>0</v>
      </c>
      <c r="AL17" s="30">
        <v>0</v>
      </c>
      <c r="AM17" s="29">
        <v>0</v>
      </c>
      <c r="AN17" s="29">
        <v>0</v>
      </c>
      <c r="AO17" s="29">
        <v>0</v>
      </c>
      <c r="AP17" s="31">
        <v>0</v>
      </c>
      <c r="AQ17" s="30">
        <v>0</v>
      </c>
      <c r="AR17" s="69">
        <v>0</v>
      </c>
      <c r="AS17" s="29">
        <v>0</v>
      </c>
      <c r="AT17" s="29">
        <v>0</v>
      </c>
      <c r="AU17" s="31">
        <v>0</v>
      </c>
      <c r="AV17" s="30">
        <v>0</v>
      </c>
      <c r="AW17" s="29">
        <v>0</v>
      </c>
      <c r="AX17" s="29">
        <v>0</v>
      </c>
      <c r="AY17" s="29">
        <v>0</v>
      </c>
      <c r="AZ17" s="31">
        <v>0</v>
      </c>
      <c r="BA17" s="30">
        <v>0</v>
      </c>
      <c r="BB17" s="29">
        <v>0</v>
      </c>
      <c r="BC17" s="29">
        <v>0</v>
      </c>
      <c r="BD17" s="29">
        <v>0</v>
      </c>
      <c r="BE17" s="31">
        <v>0</v>
      </c>
      <c r="BF17" s="30">
        <v>0</v>
      </c>
      <c r="BG17" s="29">
        <v>0</v>
      </c>
      <c r="BH17" s="29">
        <v>0</v>
      </c>
      <c r="BI17" s="29">
        <v>0</v>
      </c>
      <c r="BJ17" s="31">
        <v>0</v>
      </c>
      <c r="BK17" s="35">
        <f>SUM(C17:BJ17)</f>
        <v>0</v>
      </c>
    </row>
    <row r="18" spans="1:65" x14ac:dyDescent="0.2">
      <c r="A18" s="15"/>
      <c r="B18" s="20" t="s">
        <v>92</v>
      </c>
      <c r="C18" s="32">
        <f t="shared" ref="C18:BJ18" si="5">SUM(C17)</f>
        <v>0</v>
      </c>
      <c r="D18" s="32">
        <f t="shared" si="5"/>
        <v>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32">
        <f t="shared" si="5"/>
        <v>0</v>
      </c>
      <c r="P18" s="32">
        <f t="shared" si="5"/>
        <v>0</v>
      </c>
      <c r="Q18" s="32">
        <f t="shared" si="5"/>
        <v>0</v>
      </c>
      <c r="R18" s="32">
        <f t="shared" si="5"/>
        <v>0</v>
      </c>
      <c r="S18" s="32">
        <f t="shared" si="5"/>
        <v>0</v>
      </c>
      <c r="T18" s="32">
        <f t="shared" si="5"/>
        <v>0</v>
      </c>
      <c r="U18" s="32">
        <f t="shared" si="5"/>
        <v>0</v>
      </c>
      <c r="V18" s="32">
        <f t="shared" si="5"/>
        <v>0</v>
      </c>
      <c r="W18" s="32">
        <f t="shared" si="5"/>
        <v>0</v>
      </c>
      <c r="X18" s="32">
        <f t="shared" si="5"/>
        <v>0</v>
      </c>
      <c r="Y18" s="32">
        <f t="shared" si="5"/>
        <v>0</v>
      </c>
      <c r="Z18" s="32">
        <f t="shared" si="5"/>
        <v>0</v>
      </c>
      <c r="AA18" s="32">
        <f t="shared" si="5"/>
        <v>0</v>
      </c>
      <c r="AB18" s="32">
        <f t="shared" si="5"/>
        <v>0</v>
      </c>
      <c r="AC18" s="32">
        <f t="shared" si="5"/>
        <v>0</v>
      </c>
      <c r="AD18" s="32">
        <f t="shared" si="5"/>
        <v>0</v>
      </c>
      <c r="AE18" s="32">
        <f t="shared" si="5"/>
        <v>0</v>
      </c>
      <c r="AF18" s="32">
        <f t="shared" si="5"/>
        <v>0</v>
      </c>
      <c r="AG18" s="32">
        <f t="shared" si="5"/>
        <v>0</v>
      </c>
      <c r="AH18" s="32">
        <f t="shared" si="5"/>
        <v>0</v>
      </c>
      <c r="AI18" s="32">
        <f t="shared" si="5"/>
        <v>0</v>
      </c>
      <c r="AJ18" s="32">
        <f t="shared" si="5"/>
        <v>0</v>
      </c>
      <c r="AK18" s="32">
        <f t="shared" si="5"/>
        <v>0</v>
      </c>
      <c r="AL18" s="32">
        <f t="shared" si="5"/>
        <v>0</v>
      </c>
      <c r="AM18" s="32">
        <f t="shared" si="5"/>
        <v>0</v>
      </c>
      <c r="AN18" s="32">
        <f t="shared" si="5"/>
        <v>0</v>
      </c>
      <c r="AO18" s="32">
        <f t="shared" si="5"/>
        <v>0</v>
      </c>
      <c r="AP18" s="32">
        <f t="shared" si="5"/>
        <v>0</v>
      </c>
      <c r="AQ18" s="32">
        <f t="shared" si="5"/>
        <v>0</v>
      </c>
      <c r="AR18" s="68">
        <f t="shared" si="5"/>
        <v>0</v>
      </c>
      <c r="AS18" s="32">
        <f t="shared" si="5"/>
        <v>0</v>
      </c>
      <c r="AT18" s="32">
        <f t="shared" si="5"/>
        <v>0</v>
      </c>
      <c r="AU18" s="32">
        <f t="shared" si="5"/>
        <v>0</v>
      </c>
      <c r="AV18" s="32">
        <f t="shared" si="5"/>
        <v>0</v>
      </c>
      <c r="AW18" s="32">
        <f t="shared" si="5"/>
        <v>0</v>
      </c>
      <c r="AX18" s="32">
        <f t="shared" si="5"/>
        <v>0</v>
      </c>
      <c r="AY18" s="32">
        <f t="shared" si="5"/>
        <v>0</v>
      </c>
      <c r="AZ18" s="32">
        <f t="shared" si="5"/>
        <v>0</v>
      </c>
      <c r="BA18" s="32">
        <f t="shared" si="5"/>
        <v>0</v>
      </c>
      <c r="BB18" s="32">
        <f t="shared" si="5"/>
        <v>0</v>
      </c>
      <c r="BC18" s="32">
        <f t="shared" si="5"/>
        <v>0</v>
      </c>
      <c r="BD18" s="32">
        <f t="shared" si="5"/>
        <v>0</v>
      </c>
      <c r="BE18" s="32">
        <f t="shared" si="5"/>
        <v>0</v>
      </c>
      <c r="BF18" s="32">
        <f t="shared" si="5"/>
        <v>0</v>
      </c>
      <c r="BG18" s="32">
        <f t="shared" si="5"/>
        <v>0</v>
      </c>
      <c r="BH18" s="32">
        <f t="shared" si="5"/>
        <v>0</v>
      </c>
      <c r="BI18" s="32">
        <f t="shared" si="5"/>
        <v>0</v>
      </c>
      <c r="BJ18" s="32">
        <f t="shared" si="5"/>
        <v>0</v>
      </c>
      <c r="BK18" s="33">
        <f>SUM(BK17)</f>
        <v>0</v>
      </c>
    </row>
    <row r="19" spans="1:65" x14ac:dyDescent="0.2">
      <c r="A19" s="15" t="s">
        <v>81</v>
      </c>
      <c r="B19" s="27" t="s">
        <v>97</v>
      </c>
      <c r="C19" s="94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5"/>
    </row>
    <row r="20" spans="1:65" x14ac:dyDescent="0.2">
      <c r="A20" s="15"/>
      <c r="B20" s="20" t="s">
        <v>36</v>
      </c>
      <c r="C20" s="30">
        <v>0</v>
      </c>
      <c r="D20" s="29">
        <v>0</v>
      </c>
      <c r="E20" s="29">
        <v>0</v>
      </c>
      <c r="F20" s="29">
        <v>0</v>
      </c>
      <c r="G20" s="31">
        <v>0</v>
      </c>
      <c r="H20" s="30">
        <v>0</v>
      </c>
      <c r="I20" s="29">
        <v>0</v>
      </c>
      <c r="J20" s="29">
        <v>0</v>
      </c>
      <c r="K20" s="29">
        <v>0</v>
      </c>
      <c r="L20" s="31">
        <v>0</v>
      </c>
      <c r="M20" s="30">
        <v>0</v>
      </c>
      <c r="N20" s="29">
        <v>0</v>
      </c>
      <c r="O20" s="29">
        <v>0</v>
      </c>
      <c r="P20" s="29">
        <v>0</v>
      </c>
      <c r="Q20" s="31">
        <v>0</v>
      </c>
      <c r="R20" s="30">
        <v>0</v>
      </c>
      <c r="S20" s="29">
        <v>0</v>
      </c>
      <c r="T20" s="29">
        <v>0</v>
      </c>
      <c r="U20" s="29">
        <v>0</v>
      </c>
      <c r="V20" s="31">
        <v>0</v>
      </c>
      <c r="W20" s="30">
        <v>0</v>
      </c>
      <c r="X20" s="29">
        <v>0</v>
      </c>
      <c r="Y20" s="29">
        <v>0</v>
      </c>
      <c r="Z20" s="29">
        <v>0</v>
      </c>
      <c r="AA20" s="31">
        <v>0</v>
      </c>
      <c r="AB20" s="30">
        <v>0</v>
      </c>
      <c r="AC20" s="29">
        <v>0</v>
      </c>
      <c r="AD20" s="29">
        <v>0</v>
      </c>
      <c r="AE20" s="29">
        <v>0</v>
      </c>
      <c r="AF20" s="31">
        <v>0</v>
      </c>
      <c r="AG20" s="30">
        <v>0</v>
      </c>
      <c r="AH20" s="29">
        <v>0</v>
      </c>
      <c r="AI20" s="29">
        <v>0</v>
      </c>
      <c r="AJ20" s="29">
        <v>0</v>
      </c>
      <c r="AK20" s="31">
        <v>0</v>
      </c>
      <c r="AL20" s="30">
        <v>0</v>
      </c>
      <c r="AM20" s="29">
        <v>0</v>
      </c>
      <c r="AN20" s="29">
        <v>0</v>
      </c>
      <c r="AO20" s="29">
        <v>0</v>
      </c>
      <c r="AP20" s="31">
        <v>0</v>
      </c>
      <c r="AQ20" s="30">
        <v>0</v>
      </c>
      <c r="AR20" s="69">
        <v>0</v>
      </c>
      <c r="AS20" s="29">
        <v>0</v>
      </c>
      <c r="AT20" s="29">
        <v>0</v>
      </c>
      <c r="AU20" s="31">
        <v>0</v>
      </c>
      <c r="AV20" s="30">
        <v>0</v>
      </c>
      <c r="AW20" s="29">
        <v>0</v>
      </c>
      <c r="AX20" s="29">
        <v>0</v>
      </c>
      <c r="AY20" s="29">
        <v>0</v>
      </c>
      <c r="AZ20" s="31">
        <v>0</v>
      </c>
      <c r="BA20" s="30">
        <v>0</v>
      </c>
      <c r="BB20" s="29">
        <v>0</v>
      </c>
      <c r="BC20" s="29">
        <v>0</v>
      </c>
      <c r="BD20" s="29">
        <v>0</v>
      </c>
      <c r="BE20" s="31">
        <v>0</v>
      </c>
      <c r="BF20" s="30">
        <v>0</v>
      </c>
      <c r="BG20" s="29">
        <v>0</v>
      </c>
      <c r="BH20" s="29">
        <v>0</v>
      </c>
      <c r="BI20" s="29">
        <v>0</v>
      </c>
      <c r="BJ20" s="31">
        <v>0</v>
      </c>
      <c r="BK20" s="35">
        <f>SUM(C20:BJ20)</f>
        <v>0</v>
      </c>
    </row>
    <row r="21" spans="1:65" x14ac:dyDescent="0.2">
      <c r="A21" s="15"/>
      <c r="B21" s="20" t="s">
        <v>91</v>
      </c>
      <c r="C21" s="32">
        <f t="shared" ref="C21:BJ21" si="6">SUM(C20)</f>
        <v>0</v>
      </c>
      <c r="D21" s="32">
        <f t="shared" si="6"/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6"/>
        <v>0</v>
      </c>
      <c r="O21" s="32">
        <f t="shared" si="6"/>
        <v>0</v>
      </c>
      <c r="P21" s="32">
        <f t="shared" si="6"/>
        <v>0</v>
      </c>
      <c r="Q21" s="32">
        <f t="shared" si="6"/>
        <v>0</v>
      </c>
      <c r="R21" s="32">
        <f t="shared" si="6"/>
        <v>0</v>
      </c>
      <c r="S21" s="32">
        <f t="shared" si="6"/>
        <v>0</v>
      </c>
      <c r="T21" s="32">
        <f t="shared" si="6"/>
        <v>0</v>
      </c>
      <c r="U21" s="32">
        <f t="shared" si="6"/>
        <v>0</v>
      </c>
      <c r="V21" s="32">
        <f t="shared" si="6"/>
        <v>0</v>
      </c>
      <c r="W21" s="32">
        <f t="shared" si="6"/>
        <v>0</v>
      </c>
      <c r="X21" s="32">
        <f t="shared" si="6"/>
        <v>0</v>
      </c>
      <c r="Y21" s="32">
        <f t="shared" si="6"/>
        <v>0</v>
      </c>
      <c r="Z21" s="32">
        <f t="shared" si="6"/>
        <v>0</v>
      </c>
      <c r="AA21" s="32">
        <f t="shared" si="6"/>
        <v>0</v>
      </c>
      <c r="AB21" s="32">
        <f t="shared" si="6"/>
        <v>0</v>
      </c>
      <c r="AC21" s="32">
        <f t="shared" si="6"/>
        <v>0</v>
      </c>
      <c r="AD21" s="32">
        <f t="shared" si="6"/>
        <v>0</v>
      </c>
      <c r="AE21" s="32">
        <f t="shared" si="6"/>
        <v>0</v>
      </c>
      <c r="AF21" s="32">
        <f t="shared" si="6"/>
        <v>0</v>
      </c>
      <c r="AG21" s="32">
        <f t="shared" si="6"/>
        <v>0</v>
      </c>
      <c r="AH21" s="32">
        <f t="shared" si="6"/>
        <v>0</v>
      </c>
      <c r="AI21" s="32">
        <f t="shared" si="6"/>
        <v>0</v>
      </c>
      <c r="AJ21" s="32">
        <f t="shared" si="6"/>
        <v>0</v>
      </c>
      <c r="AK21" s="32">
        <f t="shared" si="6"/>
        <v>0</v>
      </c>
      <c r="AL21" s="32">
        <f t="shared" si="6"/>
        <v>0</v>
      </c>
      <c r="AM21" s="32">
        <f t="shared" si="6"/>
        <v>0</v>
      </c>
      <c r="AN21" s="32">
        <f t="shared" si="6"/>
        <v>0</v>
      </c>
      <c r="AO21" s="32">
        <f t="shared" si="6"/>
        <v>0</v>
      </c>
      <c r="AP21" s="32">
        <f t="shared" si="6"/>
        <v>0</v>
      </c>
      <c r="AQ21" s="32">
        <f t="shared" si="6"/>
        <v>0</v>
      </c>
      <c r="AR21" s="68">
        <f t="shared" si="6"/>
        <v>0</v>
      </c>
      <c r="AS21" s="32">
        <f t="shared" si="6"/>
        <v>0</v>
      </c>
      <c r="AT21" s="32">
        <f t="shared" si="6"/>
        <v>0</v>
      </c>
      <c r="AU21" s="32">
        <f t="shared" si="6"/>
        <v>0</v>
      </c>
      <c r="AV21" s="32">
        <f t="shared" si="6"/>
        <v>0</v>
      </c>
      <c r="AW21" s="32">
        <f t="shared" si="6"/>
        <v>0</v>
      </c>
      <c r="AX21" s="32">
        <f t="shared" si="6"/>
        <v>0</v>
      </c>
      <c r="AY21" s="32">
        <f t="shared" si="6"/>
        <v>0</v>
      </c>
      <c r="AZ21" s="32">
        <f t="shared" si="6"/>
        <v>0</v>
      </c>
      <c r="BA21" s="32">
        <f t="shared" si="6"/>
        <v>0</v>
      </c>
      <c r="BB21" s="32">
        <f t="shared" si="6"/>
        <v>0</v>
      </c>
      <c r="BC21" s="32">
        <f t="shared" si="6"/>
        <v>0</v>
      </c>
      <c r="BD21" s="32">
        <f t="shared" si="6"/>
        <v>0</v>
      </c>
      <c r="BE21" s="32">
        <f t="shared" si="6"/>
        <v>0</v>
      </c>
      <c r="BF21" s="32">
        <f t="shared" si="6"/>
        <v>0</v>
      </c>
      <c r="BG21" s="32">
        <f t="shared" si="6"/>
        <v>0</v>
      </c>
      <c r="BH21" s="32">
        <f t="shared" si="6"/>
        <v>0</v>
      </c>
      <c r="BI21" s="32">
        <f t="shared" si="6"/>
        <v>0</v>
      </c>
      <c r="BJ21" s="32">
        <f t="shared" si="6"/>
        <v>0</v>
      </c>
      <c r="BK21" s="33">
        <f>SUM(BK20)</f>
        <v>0</v>
      </c>
    </row>
    <row r="22" spans="1:65" x14ac:dyDescent="0.2">
      <c r="A22" s="15" t="s">
        <v>82</v>
      </c>
      <c r="B22" s="19" t="s">
        <v>14</v>
      </c>
      <c r="C22" s="94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5"/>
    </row>
    <row r="23" spans="1:65" x14ac:dyDescent="0.2">
      <c r="A23" s="15"/>
      <c r="B23" s="28" t="s">
        <v>103</v>
      </c>
      <c r="C23" s="34">
        <v>0</v>
      </c>
      <c r="D23" s="34">
        <v>4.6343888726451006</v>
      </c>
      <c r="E23" s="34">
        <v>0</v>
      </c>
      <c r="F23" s="34">
        <v>0</v>
      </c>
      <c r="G23" s="34">
        <v>0</v>
      </c>
      <c r="H23" s="34">
        <v>0.32383685809449986</v>
      </c>
      <c r="I23" s="34">
        <v>0</v>
      </c>
      <c r="J23" s="34">
        <v>0</v>
      </c>
      <c r="K23" s="34">
        <v>0</v>
      </c>
      <c r="L23" s="34">
        <v>5.4795131567906052E-2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0.3696135279969</v>
      </c>
      <c r="S23" s="34">
        <v>3.0427545483E-3</v>
      </c>
      <c r="T23" s="34">
        <v>0</v>
      </c>
      <c r="U23" s="34">
        <v>0</v>
      </c>
      <c r="V23" s="34">
        <v>0.14666312825790001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2.1266164378564998</v>
      </c>
      <c r="AC23" s="34">
        <v>1.3384475423224</v>
      </c>
      <c r="AD23" s="34">
        <v>0</v>
      </c>
      <c r="AE23" s="34">
        <v>0</v>
      </c>
      <c r="AF23" s="34">
        <v>2.5402524988049997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1.4379026025989996</v>
      </c>
      <c r="AM23" s="34">
        <v>0.2047406045805</v>
      </c>
      <c r="AN23" s="34">
        <v>8.7576403225800001E-2</v>
      </c>
      <c r="AO23" s="34">
        <v>0</v>
      </c>
      <c r="AP23" s="34">
        <v>1.2142407284187</v>
      </c>
      <c r="AQ23" s="34">
        <v>0</v>
      </c>
      <c r="AR23" s="65">
        <v>0</v>
      </c>
      <c r="AS23" s="34">
        <v>0</v>
      </c>
      <c r="AT23" s="34">
        <v>0</v>
      </c>
      <c r="AU23" s="34">
        <v>0</v>
      </c>
      <c r="AV23" s="34">
        <v>1.7674826407315998</v>
      </c>
      <c r="AW23" s="34">
        <v>0.84601609296749991</v>
      </c>
      <c r="AX23" s="34">
        <v>2.0080030402903</v>
      </c>
      <c r="AY23" s="34">
        <v>0</v>
      </c>
      <c r="AZ23" s="34">
        <v>1.4301703030637007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0.33104120902859996</v>
      </c>
      <c r="BG23" s="34">
        <v>0.28949440635479995</v>
      </c>
      <c r="BH23" s="34">
        <v>0</v>
      </c>
      <c r="BI23" s="34">
        <v>0</v>
      </c>
      <c r="BJ23" s="34">
        <v>3.4175186806300002E-2</v>
      </c>
      <c r="BK23" s="35">
        <f>SUM(C23:BJ23)</f>
        <v>21.18849997016131</v>
      </c>
    </row>
    <row r="24" spans="1:65" x14ac:dyDescent="0.2">
      <c r="A24" s="15"/>
      <c r="B24" s="28" t="s">
        <v>114</v>
      </c>
      <c r="C24" s="34">
        <v>0</v>
      </c>
      <c r="D24" s="34">
        <v>0.6570121841612</v>
      </c>
      <c r="E24" s="34">
        <v>0</v>
      </c>
      <c r="F24" s="34">
        <v>0</v>
      </c>
      <c r="G24" s="34">
        <v>0</v>
      </c>
      <c r="H24" s="34">
        <v>0.14505483477240003</v>
      </c>
      <c r="I24" s="34">
        <v>9.8077619838700003E-2</v>
      </c>
      <c r="J24" s="34">
        <v>0.85500400709669999</v>
      </c>
      <c r="K24" s="34">
        <v>0</v>
      </c>
      <c r="L24" s="34">
        <v>6.9058393478704998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9.9452607837399995E-2</v>
      </c>
      <c r="S24" s="34">
        <v>7.9993220644999988E-3</v>
      </c>
      <c r="T24" s="34">
        <v>0</v>
      </c>
      <c r="U24" s="34">
        <v>0</v>
      </c>
      <c r="V24" s="34">
        <v>0.11482627068112172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1.2004176636065005</v>
      </c>
      <c r="AC24" s="34">
        <v>0.68650611267719996</v>
      </c>
      <c r="AD24" s="34">
        <v>0</v>
      </c>
      <c r="AE24" s="34">
        <v>0</v>
      </c>
      <c r="AF24" s="34">
        <v>2.992508943836901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1.4136701602797008</v>
      </c>
      <c r="AM24" s="34">
        <v>6.2662713797738991</v>
      </c>
      <c r="AN24" s="34">
        <v>7.3741484115160008</v>
      </c>
      <c r="AO24" s="34">
        <v>0</v>
      </c>
      <c r="AP24" s="34">
        <v>1.8010426790953</v>
      </c>
      <c r="AQ24" s="34">
        <v>0</v>
      </c>
      <c r="AR24" s="65">
        <v>0</v>
      </c>
      <c r="AS24" s="34">
        <v>0</v>
      </c>
      <c r="AT24" s="34">
        <v>0</v>
      </c>
      <c r="AU24" s="34">
        <v>0</v>
      </c>
      <c r="AV24" s="34">
        <v>0.89507179999300013</v>
      </c>
      <c r="AW24" s="34">
        <v>4.9109355907093999</v>
      </c>
      <c r="AX24" s="34">
        <v>0</v>
      </c>
      <c r="AY24" s="34">
        <v>0</v>
      </c>
      <c r="AZ24" s="34">
        <v>2.8913346143215999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0.17196796873940001</v>
      </c>
      <c r="BG24" s="34">
        <v>3.9020952709599994E-2</v>
      </c>
      <c r="BH24" s="34">
        <v>1.3028994255806001</v>
      </c>
      <c r="BI24" s="34">
        <v>0</v>
      </c>
      <c r="BJ24" s="34">
        <v>0.40877512338669997</v>
      </c>
      <c r="BK24" s="35">
        <f>SUM(C24:BJ24)</f>
        <v>41.237837020548319</v>
      </c>
    </row>
    <row r="25" spans="1:65" x14ac:dyDescent="0.2">
      <c r="A25" s="15"/>
      <c r="B25" s="28" t="s">
        <v>104</v>
      </c>
      <c r="C25" s="34">
        <v>0</v>
      </c>
      <c r="D25" s="34">
        <v>3.5169696308709</v>
      </c>
      <c r="E25" s="34">
        <v>0</v>
      </c>
      <c r="F25" s="34">
        <v>0</v>
      </c>
      <c r="G25" s="34">
        <v>0</v>
      </c>
      <c r="H25" s="34">
        <v>0.24405976170730009</v>
      </c>
      <c r="I25" s="34">
        <v>5.9916110967000004E-3</v>
      </c>
      <c r="J25" s="34">
        <v>0</v>
      </c>
      <c r="K25" s="34">
        <v>0</v>
      </c>
      <c r="L25" s="34">
        <v>1.6922739379866703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0.2444725807723</v>
      </c>
      <c r="S25" s="34">
        <v>0</v>
      </c>
      <c r="T25" s="34">
        <v>0</v>
      </c>
      <c r="U25" s="34">
        <v>0</v>
      </c>
      <c r="V25" s="34">
        <v>0.16069084299979999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0.36044621399820009</v>
      </c>
      <c r="AC25" s="34">
        <v>3.6072277410000004E-4</v>
      </c>
      <c r="AD25" s="34">
        <v>0</v>
      </c>
      <c r="AE25" s="34">
        <v>0</v>
      </c>
      <c r="AF25" s="34">
        <v>4.5668397528696003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0.36895397757909992</v>
      </c>
      <c r="AM25" s="34">
        <v>0.13037861587079999</v>
      </c>
      <c r="AN25" s="34">
        <v>0</v>
      </c>
      <c r="AO25" s="34">
        <v>0</v>
      </c>
      <c r="AP25" s="34">
        <v>1.4103926771276998</v>
      </c>
      <c r="AQ25" s="34">
        <v>0</v>
      </c>
      <c r="AR25" s="65">
        <v>0</v>
      </c>
      <c r="AS25" s="34">
        <v>0</v>
      </c>
      <c r="AT25" s="34">
        <v>0</v>
      </c>
      <c r="AU25" s="34">
        <v>0</v>
      </c>
      <c r="AV25" s="34">
        <v>1.1225101128018</v>
      </c>
      <c r="AW25" s="34">
        <v>7.1000694276126994</v>
      </c>
      <c r="AX25" s="34">
        <v>0</v>
      </c>
      <c r="AY25" s="34">
        <v>0</v>
      </c>
      <c r="AZ25" s="34">
        <v>2.7213125487729002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0.13395988428880001</v>
      </c>
      <c r="BG25" s="34">
        <v>0.77784750622559995</v>
      </c>
      <c r="BH25" s="34">
        <v>0</v>
      </c>
      <c r="BI25" s="34">
        <v>0</v>
      </c>
      <c r="BJ25" s="34">
        <v>0.6897560565805001</v>
      </c>
      <c r="BK25" s="35">
        <f>SUM(C25:BJ25)</f>
        <v>25.24728586193547</v>
      </c>
    </row>
    <row r="26" spans="1:65" x14ac:dyDescent="0.2">
      <c r="A26" s="15"/>
      <c r="B26" s="28" t="s">
        <v>105</v>
      </c>
      <c r="C26" s="34">
        <v>0</v>
      </c>
      <c r="D26" s="34">
        <v>87.475348311419097</v>
      </c>
      <c r="E26" s="34">
        <v>0</v>
      </c>
      <c r="F26" s="34">
        <v>0</v>
      </c>
      <c r="G26" s="34">
        <v>0</v>
      </c>
      <c r="H26" s="34">
        <v>0.90147737537830031</v>
      </c>
      <c r="I26" s="34">
        <v>28.971030290740899</v>
      </c>
      <c r="J26" s="34">
        <v>12.9060118654189</v>
      </c>
      <c r="K26" s="34">
        <v>0</v>
      </c>
      <c r="L26" s="34">
        <v>17.444676476861183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1.5039136185373008</v>
      </c>
      <c r="S26" s="34">
        <v>0.47227392629010001</v>
      </c>
      <c r="T26" s="34">
        <v>50.790822124612497</v>
      </c>
      <c r="U26" s="34">
        <v>0</v>
      </c>
      <c r="V26" s="34">
        <v>2.4423741467078997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2.8100445129240996</v>
      </c>
      <c r="AC26" s="34">
        <v>24.8425978612558</v>
      </c>
      <c r="AD26" s="34">
        <v>4.9782597479996999</v>
      </c>
      <c r="AE26" s="34">
        <v>0</v>
      </c>
      <c r="AF26" s="34">
        <v>58.655305054536825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3.4513235604660979</v>
      </c>
      <c r="AM26" s="34">
        <v>5.4347554971926995</v>
      </c>
      <c r="AN26" s="34">
        <v>22.331578361321501</v>
      </c>
      <c r="AO26" s="34">
        <v>0</v>
      </c>
      <c r="AP26" s="34">
        <v>24.083351418761119</v>
      </c>
      <c r="AQ26" s="34">
        <v>0</v>
      </c>
      <c r="AR26" s="65">
        <v>0</v>
      </c>
      <c r="AS26" s="34">
        <v>0</v>
      </c>
      <c r="AT26" s="34">
        <v>0</v>
      </c>
      <c r="AU26" s="34">
        <v>0</v>
      </c>
      <c r="AV26" s="34">
        <v>3.5287519384645991</v>
      </c>
      <c r="AW26" s="34">
        <v>26.034705617804512</v>
      </c>
      <c r="AX26" s="34">
        <v>1.2594121758709</v>
      </c>
      <c r="AY26" s="34">
        <v>0</v>
      </c>
      <c r="AZ26" s="34">
        <v>24.133251593218997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1.1735952732180004</v>
      </c>
      <c r="BG26" s="34">
        <v>0.78773301067660007</v>
      </c>
      <c r="BH26" s="34">
        <v>6.8989908567416993</v>
      </c>
      <c r="BI26" s="34">
        <v>0</v>
      </c>
      <c r="BJ26" s="34">
        <v>3.356031812836199</v>
      </c>
      <c r="BK26" s="35">
        <f>SUM(C26:BJ26)</f>
        <v>416.66761642925547</v>
      </c>
    </row>
    <row r="27" spans="1:65" x14ac:dyDescent="0.2">
      <c r="A27" s="15"/>
      <c r="B27" s="20" t="s">
        <v>90</v>
      </c>
      <c r="C27" s="32">
        <f>SUM(C23:C26)</f>
        <v>0</v>
      </c>
      <c r="D27" s="61">
        <f t="shared" ref="D27:BJ27" si="7">SUM(D23:D26)</f>
        <v>96.283718999096294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61">
        <f t="shared" si="7"/>
        <v>1.6144288299525003</v>
      </c>
      <c r="I27" s="61">
        <f t="shared" si="7"/>
        <v>29.0750995216763</v>
      </c>
      <c r="J27" s="61">
        <f t="shared" si="7"/>
        <v>13.7610158725156</v>
      </c>
      <c r="K27" s="61">
        <f t="shared" si="7"/>
        <v>0</v>
      </c>
      <c r="L27" s="61">
        <f t="shared" si="7"/>
        <v>26.097584894286257</v>
      </c>
      <c r="M27" s="32">
        <f t="shared" si="7"/>
        <v>0</v>
      </c>
      <c r="N27" s="32">
        <f t="shared" si="7"/>
        <v>0</v>
      </c>
      <c r="O27" s="32">
        <f t="shared" si="7"/>
        <v>0</v>
      </c>
      <c r="P27" s="32">
        <f t="shared" si="7"/>
        <v>0</v>
      </c>
      <c r="Q27" s="32">
        <f t="shared" si="7"/>
        <v>0</v>
      </c>
      <c r="R27" s="61">
        <f t="shared" si="7"/>
        <v>2.2174523351439008</v>
      </c>
      <c r="S27" s="61">
        <f t="shared" si="7"/>
        <v>0.4833160029029</v>
      </c>
      <c r="T27" s="61">
        <f t="shared" si="7"/>
        <v>50.790822124612497</v>
      </c>
      <c r="U27" s="61">
        <f t="shared" si="7"/>
        <v>0</v>
      </c>
      <c r="V27" s="61">
        <f t="shared" si="7"/>
        <v>2.8645543886467215</v>
      </c>
      <c r="W27" s="32">
        <f t="shared" si="7"/>
        <v>0</v>
      </c>
      <c r="X27" s="61">
        <f t="shared" si="7"/>
        <v>0</v>
      </c>
      <c r="Y27" s="32">
        <f t="shared" si="7"/>
        <v>0</v>
      </c>
      <c r="Z27" s="32">
        <f t="shared" si="7"/>
        <v>0</v>
      </c>
      <c r="AA27" s="32">
        <f t="shared" si="7"/>
        <v>0</v>
      </c>
      <c r="AB27" s="61">
        <f t="shared" si="7"/>
        <v>6.4975248283853002</v>
      </c>
      <c r="AC27" s="61">
        <f t="shared" si="7"/>
        <v>26.867912239029501</v>
      </c>
      <c r="AD27" s="61">
        <f t="shared" si="7"/>
        <v>4.9782597479996999</v>
      </c>
      <c r="AE27" s="61">
        <f t="shared" si="7"/>
        <v>0</v>
      </c>
      <c r="AF27" s="61">
        <f t="shared" si="7"/>
        <v>68.754906250048322</v>
      </c>
      <c r="AG27" s="32">
        <f t="shared" si="7"/>
        <v>0</v>
      </c>
      <c r="AH27" s="32">
        <f t="shared" si="7"/>
        <v>0</v>
      </c>
      <c r="AI27" s="32">
        <f t="shared" si="7"/>
        <v>0</v>
      </c>
      <c r="AJ27" s="32">
        <f t="shared" si="7"/>
        <v>0</v>
      </c>
      <c r="AK27" s="32">
        <f t="shared" si="7"/>
        <v>0</v>
      </c>
      <c r="AL27" s="61">
        <f t="shared" si="7"/>
        <v>6.6718503009238983</v>
      </c>
      <c r="AM27" s="61">
        <f t="shared" si="7"/>
        <v>12.036146097417898</v>
      </c>
      <c r="AN27" s="61">
        <f t="shared" si="7"/>
        <v>29.793303176063301</v>
      </c>
      <c r="AO27" s="61">
        <f t="shared" si="7"/>
        <v>0</v>
      </c>
      <c r="AP27" s="61">
        <f t="shared" si="7"/>
        <v>28.50902750340282</v>
      </c>
      <c r="AQ27" s="32">
        <f t="shared" si="7"/>
        <v>0</v>
      </c>
      <c r="AR27" s="68">
        <f t="shared" si="7"/>
        <v>0</v>
      </c>
      <c r="AS27" s="32">
        <f t="shared" si="7"/>
        <v>0</v>
      </c>
      <c r="AT27" s="32">
        <f t="shared" si="7"/>
        <v>0</v>
      </c>
      <c r="AU27" s="32">
        <f t="shared" si="7"/>
        <v>0</v>
      </c>
      <c r="AV27" s="61">
        <f t="shared" si="7"/>
        <v>7.3138164919909991</v>
      </c>
      <c r="AW27" s="61">
        <f t="shared" si="7"/>
        <v>38.89172672909411</v>
      </c>
      <c r="AX27" s="61">
        <f t="shared" si="7"/>
        <v>3.2674152161611998</v>
      </c>
      <c r="AY27" s="61">
        <f t="shared" si="7"/>
        <v>0</v>
      </c>
      <c r="AZ27" s="61">
        <f t="shared" si="7"/>
        <v>31.176069059377198</v>
      </c>
      <c r="BA27" s="32">
        <f t="shared" si="7"/>
        <v>0</v>
      </c>
      <c r="BB27" s="32">
        <f t="shared" si="7"/>
        <v>0</v>
      </c>
      <c r="BC27" s="32">
        <f t="shared" si="7"/>
        <v>0</v>
      </c>
      <c r="BD27" s="32">
        <f t="shared" si="7"/>
        <v>0</v>
      </c>
      <c r="BE27" s="32">
        <f t="shared" si="7"/>
        <v>0</v>
      </c>
      <c r="BF27" s="61">
        <f t="shared" si="7"/>
        <v>1.8105643352748002</v>
      </c>
      <c r="BG27" s="61">
        <f t="shared" si="7"/>
        <v>1.8940958759666</v>
      </c>
      <c r="BH27" s="61">
        <f t="shared" si="7"/>
        <v>8.2018902823222994</v>
      </c>
      <c r="BI27" s="61">
        <f t="shared" si="7"/>
        <v>0</v>
      </c>
      <c r="BJ27" s="61">
        <f t="shared" si="7"/>
        <v>4.4887381796096992</v>
      </c>
      <c r="BK27" s="32">
        <f>SUM(BK23:BK26)</f>
        <v>504.34123928190058</v>
      </c>
    </row>
    <row r="28" spans="1:65" x14ac:dyDescent="0.2">
      <c r="A28" s="15"/>
      <c r="B28" s="21" t="s">
        <v>80</v>
      </c>
      <c r="C28" s="32">
        <f t="shared" ref="C28:AH28" si="8">C9+C12+C15+C18+C21+C27</f>
        <v>0</v>
      </c>
      <c r="D28" s="61">
        <f t="shared" si="8"/>
        <v>237.89357370748289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61">
        <f t="shared" si="8"/>
        <v>9.0380904317339983</v>
      </c>
      <c r="I28" s="61">
        <f t="shared" si="8"/>
        <v>260.09318827667306</v>
      </c>
      <c r="J28" s="61">
        <f t="shared" si="8"/>
        <v>67.453168822837199</v>
      </c>
      <c r="K28" s="61">
        <f t="shared" si="8"/>
        <v>0</v>
      </c>
      <c r="L28" s="61">
        <f t="shared" si="8"/>
        <v>103.21405243501496</v>
      </c>
      <c r="M28" s="32">
        <f t="shared" si="8"/>
        <v>0</v>
      </c>
      <c r="N28" s="32">
        <f t="shared" si="8"/>
        <v>0</v>
      </c>
      <c r="O28" s="32">
        <f t="shared" si="8"/>
        <v>0</v>
      </c>
      <c r="P28" s="32">
        <f t="shared" si="8"/>
        <v>0</v>
      </c>
      <c r="Q28" s="32">
        <f t="shared" si="8"/>
        <v>0</v>
      </c>
      <c r="R28" s="61">
        <f t="shared" si="8"/>
        <v>7.0812717049127061</v>
      </c>
      <c r="S28" s="61">
        <f t="shared" si="8"/>
        <v>2.3417964754414378</v>
      </c>
      <c r="T28" s="61">
        <f t="shared" si="8"/>
        <v>118.927302179257</v>
      </c>
      <c r="U28" s="61">
        <f t="shared" si="8"/>
        <v>0</v>
      </c>
      <c r="V28" s="61">
        <f t="shared" si="8"/>
        <v>11.660486735479122</v>
      </c>
      <c r="W28" s="32">
        <f t="shared" si="8"/>
        <v>0</v>
      </c>
      <c r="X28" s="61">
        <f t="shared" si="8"/>
        <v>0</v>
      </c>
      <c r="Y28" s="32">
        <f t="shared" si="8"/>
        <v>0</v>
      </c>
      <c r="Z28" s="32">
        <f t="shared" si="8"/>
        <v>0</v>
      </c>
      <c r="AA28" s="32">
        <f t="shared" si="8"/>
        <v>0</v>
      </c>
      <c r="AB28" s="61">
        <f t="shared" si="8"/>
        <v>10.031591395492999</v>
      </c>
      <c r="AC28" s="61">
        <f t="shared" si="8"/>
        <v>150.79871194431459</v>
      </c>
      <c r="AD28" s="61">
        <f t="shared" si="8"/>
        <v>20.601081009289498</v>
      </c>
      <c r="AE28" s="61">
        <f t="shared" si="8"/>
        <v>0</v>
      </c>
      <c r="AF28" s="61">
        <f t="shared" si="8"/>
        <v>120.63433269093511</v>
      </c>
      <c r="AG28" s="32">
        <f t="shared" si="8"/>
        <v>0</v>
      </c>
      <c r="AH28" s="32">
        <f t="shared" si="8"/>
        <v>0</v>
      </c>
      <c r="AI28" s="32">
        <f t="shared" ref="AI28:BK28" si="9">AI9+AI12+AI15+AI18+AI21+AI27</f>
        <v>0</v>
      </c>
      <c r="AJ28" s="32">
        <f t="shared" si="9"/>
        <v>0</v>
      </c>
      <c r="AK28" s="32">
        <f t="shared" si="9"/>
        <v>0</v>
      </c>
      <c r="AL28" s="61">
        <f t="shared" si="9"/>
        <v>9.7763501179011971</v>
      </c>
      <c r="AM28" s="61">
        <f t="shared" si="9"/>
        <v>71.473375663609602</v>
      </c>
      <c r="AN28" s="61">
        <f t="shared" si="9"/>
        <v>111.377679348771</v>
      </c>
      <c r="AO28" s="61">
        <f t="shared" si="9"/>
        <v>0</v>
      </c>
      <c r="AP28" s="61">
        <f t="shared" si="9"/>
        <v>56.095346484809326</v>
      </c>
      <c r="AQ28" s="32">
        <f t="shared" si="9"/>
        <v>0</v>
      </c>
      <c r="AR28" s="68">
        <f t="shared" si="9"/>
        <v>0</v>
      </c>
      <c r="AS28" s="32">
        <f t="shared" si="9"/>
        <v>0</v>
      </c>
      <c r="AT28" s="32">
        <f t="shared" si="9"/>
        <v>0</v>
      </c>
      <c r="AU28" s="32">
        <f t="shared" si="9"/>
        <v>0</v>
      </c>
      <c r="AV28" s="61">
        <f t="shared" si="9"/>
        <v>16.211571940757704</v>
      </c>
      <c r="AW28" s="61">
        <f t="shared" si="9"/>
        <v>50.033524696026809</v>
      </c>
      <c r="AX28" s="61">
        <f t="shared" si="9"/>
        <v>4.9147367364513999</v>
      </c>
      <c r="AY28" s="61">
        <f t="shared" si="9"/>
        <v>0</v>
      </c>
      <c r="AZ28" s="61">
        <f t="shared" si="9"/>
        <v>60.9418655417537</v>
      </c>
      <c r="BA28" s="32">
        <f t="shared" si="9"/>
        <v>0</v>
      </c>
      <c r="BB28" s="32">
        <f t="shared" si="9"/>
        <v>0</v>
      </c>
      <c r="BC28" s="32">
        <f t="shared" si="9"/>
        <v>0</v>
      </c>
      <c r="BD28" s="32">
        <f t="shared" si="9"/>
        <v>0</v>
      </c>
      <c r="BE28" s="32">
        <f t="shared" si="9"/>
        <v>0</v>
      </c>
      <c r="BF28" s="61">
        <f t="shared" si="9"/>
        <v>4.4984588018363993</v>
      </c>
      <c r="BG28" s="61">
        <f t="shared" si="9"/>
        <v>1.9765714205467999</v>
      </c>
      <c r="BH28" s="61">
        <f t="shared" si="9"/>
        <v>11.886119769870499</v>
      </c>
      <c r="BI28" s="61">
        <f t="shared" si="9"/>
        <v>0</v>
      </c>
      <c r="BJ28" s="61">
        <f t="shared" si="9"/>
        <v>8.7409392264770993</v>
      </c>
      <c r="BK28" s="32">
        <f t="shared" si="9"/>
        <v>1527.695187557676</v>
      </c>
    </row>
    <row r="29" spans="1:65" ht="3.75" customHeight="1" x14ac:dyDescent="0.2">
      <c r="A29" s="15"/>
      <c r="B29" s="22"/>
      <c r="C29" s="94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5"/>
    </row>
    <row r="30" spans="1:65" x14ac:dyDescent="0.2">
      <c r="A30" s="15" t="s">
        <v>1</v>
      </c>
      <c r="B30" s="18" t="s">
        <v>7</v>
      </c>
      <c r="C30" s="94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5"/>
    </row>
    <row r="31" spans="1:65" s="4" customFormat="1" x14ac:dyDescent="0.2">
      <c r="A31" s="15" t="s">
        <v>76</v>
      </c>
      <c r="B31" s="19" t="s">
        <v>2</v>
      </c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8"/>
      <c r="BM31" s="43"/>
    </row>
    <row r="32" spans="1:65" s="42" customFormat="1" x14ac:dyDescent="0.2">
      <c r="A32" s="39"/>
      <c r="B32" s="40" t="s">
        <v>106</v>
      </c>
      <c r="C32" s="34">
        <v>0</v>
      </c>
      <c r="D32" s="34">
        <v>0.9801119417741001</v>
      </c>
      <c r="E32" s="34">
        <v>0</v>
      </c>
      <c r="F32" s="34">
        <v>0</v>
      </c>
      <c r="G32" s="34">
        <v>0</v>
      </c>
      <c r="H32" s="34">
        <v>17.033401796581504</v>
      </c>
      <c r="I32" s="34">
        <v>0.58845609770780005</v>
      </c>
      <c r="J32" s="34">
        <v>0</v>
      </c>
      <c r="K32" s="34">
        <v>0</v>
      </c>
      <c r="L32" s="34">
        <v>2.5007076809968996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12.353732234988639</v>
      </c>
      <c r="S32" s="34">
        <v>0.71583427106299991</v>
      </c>
      <c r="T32" s="34">
        <v>0</v>
      </c>
      <c r="U32" s="34">
        <v>0</v>
      </c>
      <c r="V32" s="34">
        <v>0.72856704354700019</v>
      </c>
      <c r="W32" s="34">
        <v>0</v>
      </c>
      <c r="X32" s="34">
        <v>1.2418738699999999E-4</v>
      </c>
      <c r="Y32" s="34">
        <v>0</v>
      </c>
      <c r="Z32" s="34">
        <v>0</v>
      </c>
      <c r="AA32" s="34">
        <v>0</v>
      </c>
      <c r="AB32" s="34">
        <v>77.013569732345104</v>
      </c>
      <c r="AC32" s="34">
        <v>3.0138402573809011</v>
      </c>
      <c r="AD32" s="34">
        <v>0</v>
      </c>
      <c r="AE32" s="34">
        <v>0</v>
      </c>
      <c r="AF32" s="34">
        <v>16.78334841585481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73.823441548159536</v>
      </c>
      <c r="AM32" s="34">
        <v>1.7227719998984008</v>
      </c>
      <c r="AN32" s="34">
        <v>0</v>
      </c>
      <c r="AO32" s="34">
        <v>0</v>
      </c>
      <c r="AP32" s="34">
        <v>9.3630105904405028</v>
      </c>
      <c r="AQ32" s="34">
        <v>0</v>
      </c>
      <c r="AR32" s="65">
        <v>0</v>
      </c>
      <c r="AS32" s="34">
        <v>0</v>
      </c>
      <c r="AT32" s="34">
        <v>0</v>
      </c>
      <c r="AU32" s="34">
        <v>0</v>
      </c>
      <c r="AV32" s="34">
        <v>203.60911895261046</v>
      </c>
      <c r="AW32" s="34">
        <v>16.424943197907478</v>
      </c>
      <c r="AX32" s="34">
        <v>0</v>
      </c>
      <c r="AY32" s="34">
        <v>0</v>
      </c>
      <c r="AZ32" s="34">
        <v>35.825573861883086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43.945208351992079</v>
      </c>
      <c r="BG32" s="34">
        <v>1.3727792783501997</v>
      </c>
      <c r="BH32" s="34">
        <v>0</v>
      </c>
      <c r="BI32" s="34">
        <v>0</v>
      </c>
      <c r="BJ32" s="34">
        <v>3.6685535352866006</v>
      </c>
      <c r="BK32" s="41">
        <f>SUM(C32:BJ32)</f>
        <v>521.46709497615507</v>
      </c>
      <c r="BM32" s="43"/>
    </row>
    <row r="33" spans="1:65" s="4" customFormat="1" x14ac:dyDescent="0.2">
      <c r="A33" s="15"/>
      <c r="B33" s="20" t="s">
        <v>85</v>
      </c>
      <c r="C33" s="32">
        <f>SUM(C32)</f>
        <v>0</v>
      </c>
      <c r="D33" s="61">
        <f t="shared" ref="D33:BJ33" si="10">SUM(D32)</f>
        <v>0.9801119417741001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61">
        <f t="shared" si="10"/>
        <v>17.033401796581504</v>
      </c>
      <c r="I33" s="61">
        <f t="shared" si="10"/>
        <v>0.58845609770780005</v>
      </c>
      <c r="J33" s="61">
        <f t="shared" si="10"/>
        <v>0</v>
      </c>
      <c r="K33" s="61">
        <f t="shared" si="10"/>
        <v>0</v>
      </c>
      <c r="L33" s="61">
        <f t="shared" si="10"/>
        <v>2.5007076809968996</v>
      </c>
      <c r="M33" s="32">
        <f t="shared" si="10"/>
        <v>0</v>
      </c>
      <c r="N33" s="32">
        <f t="shared" si="10"/>
        <v>0</v>
      </c>
      <c r="O33" s="32">
        <f t="shared" si="10"/>
        <v>0</v>
      </c>
      <c r="P33" s="32">
        <f t="shared" si="10"/>
        <v>0</v>
      </c>
      <c r="Q33" s="32">
        <f t="shared" si="10"/>
        <v>0</v>
      </c>
      <c r="R33" s="61">
        <f t="shared" si="10"/>
        <v>12.353732234988639</v>
      </c>
      <c r="S33" s="61">
        <f t="shared" si="10"/>
        <v>0.71583427106299991</v>
      </c>
      <c r="T33" s="61">
        <f t="shared" si="10"/>
        <v>0</v>
      </c>
      <c r="U33" s="61">
        <f t="shared" si="10"/>
        <v>0</v>
      </c>
      <c r="V33" s="61">
        <f t="shared" si="10"/>
        <v>0.72856704354700019</v>
      </c>
      <c r="W33" s="32">
        <f t="shared" si="10"/>
        <v>0</v>
      </c>
      <c r="X33" s="61">
        <f t="shared" si="10"/>
        <v>1.2418738699999999E-4</v>
      </c>
      <c r="Y33" s="32">
        <f t="shared" si="10"/>
        <v>0</v>
      </c>
      <c r="Z33" s="32">
        <f t="shared" si="10"/>
        <v>0</v>
      </c>
      <c r="AA33" s="32">
        <f t="shared" si="10"/>
        <v>0</v>
      </c>
      <c r="AB33" s="61">
        <f t="shared" si="10"/>
        <v>77.013569732345104</v>
      </c>
      <c r="AC33" s="61">
        <f t="shared" si="10"/>
        <v>3.0138402573809011</v>
      </c>
      <c r="AD33" s="61">
        <f t="shared" si="10"/>
        <v>0</v>
      </c>
      <c r="AE33" s="61">
        <f t="shared" si="10"/>
        <v>0</v>
      </c>
      <c r="AF33" s="61">
        <f t="shared" si="10"/>
        <v>16.78334841585481</v>
      </c>
      <c r="AG33" s="32">
        <f t="shared" si="10"/>
        <v>0</v>
      </c>
      <c r="AH33" s="32">
        <f t="shared" si="10"/>
        <v>0</v>
      </c>
      <c r="AI33" s="32">
        <f t="shared" si="10"/>
        <v>0</v>
      </c>
      <c r="AJ33" s="32">
        <f t="shared" si="10"/>
        <v>0</v>
      </c>
      <c r="AK33" s="32">
        <f t="shared" si="10"/>
        <v>0</v>
      </c>
      <c r="AL33" s="61">
        <f t="shared" si="10"/>
        <v>73.823441548159536</v>
      </c>
      <c r="AM33" s="61">
        <f t="shared" si="10"/>
        <v>1.7227719998984008</v>
      </c>
      <c r="AN33" s="61">
        <f t="shared" si="10"/>
        <v>0</v>
      </c>
      <c r="AO33" s="61">
        <f t="shared" si="10"/>
        <v>0</v>
      </c>
      <c r="AP33" s="61">
        <f t="shared" si="10"/>
        <v>9.3630105904405028</v>
      </c>
      <c r="AQ33" s="32">
        <f t="shared" si="10"/>
        <v>0</v>
      </c>
      <c r="AR33" s="68">
        <f t="shared" si="10"/>
        <v>0</v>
      </c>
      <c r="AS33" s="32">
        <f t="shared" si="10"/>
        <v>0</v>
      </c>
      <c r="AT33" s="32">
        <f t="shared" si="10"/>
        <v>0</v>
      </c>
      <c r="AU33" s="32">
        <f t="shared" si="10"/>
        <v>0</v>
      </c>
      <c r="AV33" s="61">
        <f t="shared" si="10"/>
        <v>203.60911895261046</v>
      </c>
      <c r="AW33" s="61">
        <f t="shared" si="10"/>
        <v>16.424943197907478</v>
      </c>
      <c r="AX33" s="61">
        <f t="shared" si="10"/>
        <v>0</v>
      </c>
      <c r="AY33" s="61">
        <f t="shared" si="10"/>
        <v>0</v>
      </c>
      <c r="AZ33" s="61">
        <f t="shared" si="10"/>
        <v>35.825573861883086</v>
      </c>
      <c r="BA33" s="32">
        <f t="shared" si="10"/>
        <v>0</v>
      </c>
      <c r="BB33" s="32">
        <f t="shared" si="10"/>
        <v>0</v>
      </c>
      <c r="BC33" s="32">
        <f t="shared" si="10"/>
        <v>0</v>
      </c>
      <c r="BD33" s="32">
        <f t="shared" si="10"/>
        <v>0</v>
      </c>
      <c r="BE33" s="32">
        <f t="shared" si="10"/>
        <v>0</v>
      </c>
      <c r="BF33" s="32">
        <f t="shared" si="10"/>
        <v>43.945208351992079</v>
      </c>
      <c r="BG33" s="32">
        <f t="shared" si="10"/>
        <v>1.3727792783501997</v>
      </c>
      <c r="BH33" s="32">
        <f t="shared" si="10"/>
        <v>0</v>
      </c>
      <c r="BI33" s="32">
        <f t="shared" si="10"/>
        <v>0</v>
      </c>
      <c r="BJ33" s="32">
        <f t="shared" si="10"/>
        <v>3.6685535352866006</v>
      </c>
      <c r="BK33" s="32">
        <f>SUM(BK32)</f>
        <v>521.46709497615507</v>
      </c>
      <c r="BM33" s="85"/>
    </row>
    <row r="34" spans="1:65" x14ac:dyDescent="0.2">
      <c r="A34" s="15" t="s">
        <v>77</v>
      </c>
      <c r="B34" s="19" t="s">
        <v>15</v>
      </c>
      <c r="C34" s="94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5"/>
    </row>
    <row r="35" spans="1:65" x14ac:dyDescent="0.2">
      <c r="A35" s="15"/>
      <c r="B35" s="28" t="s">
        <v>129</v>
      </c>
      <c r="C35" s="34">
        <v>0</v>
      </c>
      <c r="D35" s="34">
        <v>1.059635646</v>
      </c>
      <c r="E35" s="34">
        <v>0</v>
      </c>
      <c r="F35" s="34">
        <v>0</v>
      </c>
      <c r="G35" s="34">
        <v>0</v>
      </c>
      <c r="H35" s="34">
        <v>6.4059615325500898</v>
      </c>
      <c r="I35" s="34">
        <v>0.89255288051579995</v>
      </c>
      <c r="J35" s="34">
        <v>0</v>
      </c>
      <c r="K35" s="34">
        <v>0</v>
      </c>
      <c r="L35" s="34">
        <v>4.0296494422883997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2.681333680170602</v>
      </c>
      <c r="S35" s="34">
        <v>3.3072047644999998E-2</v>
      </c>
      <c r="T35" s="34">
        <v>0</v>
      </c>
      <c r="U35" s="34">
        <v>0</v>
      </c>
      <c r="V35" s="34">
        <v>0.95227446374119507</v>
      </c>
      <c r="W35" s="34">
        <v>0</v>
      </c>
      <c r="X35" s="34">
        <v>2.6434168387000001E-3</v>
      </c>
      <c r="Y35" s="34">
        <v>0</v>
      </c>
      <c r="Z35" s="34">
        <v>0</v>
      </c>
      <c r="AA35" s="34">
        <v>0</v>
      </c>
      <c r="AB35" s="34">
        <v>43.765358928001206</v>
      </c>
      <c r="AC35" s="34">
        <v>16.911668038449392</v>
      </c>
      <c r="AD35" s="34">
        <v>0</v>
      </c>
      <c r="AE35" s="34">
        <v>0</v>
      </c>
      <c r="AF35" s="34">
        <v>22.112696252915001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43.806897290834819</v>
      </c>
      <c r="AM35" s="34">
        <v>1.2757565017088999</v>
      </c>
      <c r="AN35" s="34">
        <v>0</v>
      </c>
      <c r="AO35" s="34">
        <v>0</v>
      </c>
      <c r="AP35" s="34">
        <v>9.4887375985685942</v>
      </c>
      <c r="AQ35" s="34">
        <v>0</v>
      </c>
      <c r="AR35" s="65">
        <v>0</v>
      </c>
      <c r="AS35" s="34">
        <v>0</v>
      </c>
      <c r="AT35" s="34">
        <v>0</v>
      </c>
      <c r="AU35" s="34">
        <v>0</v>
      </c>
      <c r="AV35" s="34">
        <v>104.80231929532002</v>
      </c>
      <c r="AW35" s="34">
        <v>14.291999963640905</v>
      </c>
      <c r="AX35" s="34">
        <v>0</v>
      </c>
      <c r="AY35" s="34">
        <v>0</v>
      </c>
      <c r="AZ35" s="34">
        <v>64.464768877944948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19.185271258487077</v>
      </c>
      <c r="BG35" s="34">
        <v>2.1404650773217999</v>
      </c>
      <c r="BH35" s="34">
        <v>0</v>
      </c>
      <c r="BI35" s="34">
        <v>0</v>
      </c>
      <c r="BJ35" s="34">
        <v>4.1054923967388994</v>
      </c>
      <c r="BK35" s="35">
        <f>SUM(C35:BJ35)</f>
        <v>362.40855458968133</v>
      </c>
      <c r="BL35" s="43"/>
    </row>
    <row r="36" spans="1:65" x14ac:dyDescent="0.2">
      <c r="A36" s="15"/>
      <c r="B36" s="28" t="s">
        <v>125</v>
      </c>
      <c r="C36" s="34">
        <v>0</v>
      </c>
      <c r="D36" s="34">
        <v>0.80247965854829995</v>
      </c>
      <c r="E36" s="34">
        <v>0</v>
      </c>
      <c r="F36" s="34">
        <v>0</v>
      </c>
      <c r="G36" s="34">
        <v>0</v>
      </c>
      <c r="H36" s="34">
        <v>0.59973779670030025</v>
      </c>
      <c r="I36" s="34">
        <v>3.2639507094999998E-3</v>
      </c>
      <c r="J36" s="34">
        <v>0</v>
      </c>
      <c r="K36" s="34">
        <v>0</v>
      </c>
      <c r="L36" s="34">
        <v>0.83876601251529981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0.48219323886140014</v>
      </c>
      <c r="S36" s="34">
        <v>1.4537564838000001E-3</v>
      </c>
      <c r="T36" s="34">
        <v>0</v>
      </c>
      <c r="U36" s="34">
        <v>0</v>
      </c>
      <c r="V36" s="34">
        <v>0.40500823494642102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20.40456601205458</v>
      </c>
      <c r="AC36" s="34">
        <v>2.4303852718365007</v>
      </c>
      <c r="AD36" s="34">
        <v>0.15530322580639999</v>
      </c>
      <c r="AE36" s="34">
        <v>0</v>
      </c>
      <c r="AF36" s="34">
        <v>23.956529148887657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22.284709369528233</v>
      </c>
      <c r="AM36" s="34">
        <v>1.5825335658379003</v>
      </c>
      <c r="AN36" s="34">
        <v>0</v>
      </c>
      <c r="AO36" s="34">
        <v>0</v>
      </c>
      <c r="AP36" s="34">
        <v>14.482575611344286</v>
      </c>
      <c r="AQ36" s="34">
        <v>0</v>
      </c>
      <c r="AR36" s="65">
        <v>0</v>
      </c>
      <c r="AS36" s="34">
        <v>0</v>
      </c>
      <c r="AT36" s="34">
        <v>0</v>
      </c>
      <c r="AU36" s="34">
        <v>0</v>
      </c>
      <c r="AV36" s="34">
        <v>1.6599521697591004</v>
      </c>
      <c r="AW36" s="34">
        <v>0.87142889845150007</v>
      </c>
      <c r="AX36" s="34">
        <v>0</v>
      </c>
      <c r="AY36" s="34">
        <v>0</v>
      </c>
      <c r="AZ36" s="34">
        <v>2.1840095780950004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0.92713875176460003</v>
      </c>
      <c r="BG36" s="34">
        <v>5.2492490322500002E-2</v>
      </c>
      <c r="BH36" s="34">
        <v>0</v>
      </c>
      <c r="BI36" s="34">
        <v>0</v>
      </c>
      <c r="BJ36" s="34">
        <v>1.3130201772243997</v>
      </c>
      <c r="BK36" s="35">
        <f>SUM(C36:BJ36)</f>
        <v>95.437546919677686</v>
      </c>
      <c r="BL36" s="43"/>
    </row>
    <row r="37" spans="1:65" x14ac:dyDescent="0.2">
      <c r="A37" s="15"/>
      <c r="B37" s="28" t="s">
        <v>116</v>
      </c>
      <c r="C37" s="34">
        <v>0</v>
      </c>
      <c r="D37" s="34">
        <v>0.71652541077410004</v>
      </c>
      <c r="E37" s="34">
        <v>0</v>
      </c>
      <c r="F37" s="34">
        <v>0</v>
      </c>
      <c r="G37" s="34">
        <v>0</v>
      </c>
      <c r="H37" s="34">
        <v>1.929465423881797</v>
      </c>
      <c r="I37" s="34">
        <v>1.1475870967699999E-2</v>
      </c>
      <c r="J37" s="34">
        <v>0</v>
      </c>
      <c r="K37" s="34">
        <v>0</v>
      </c>
      <c r="L37" s="34">
        <v>0.48086152696709994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1.5862822390353497</v>
      </c>
      <c r="S37" s="34">
        <v>1.7207141753869</v>
      </c>
      <c r="T37" s="34">
        <v>0</v>
      </c>
      <c r="U37" s="34">
        <v>0</v>
      </c>
      <c r="V37" s="34">
        <v>0.1955112073869</v>
      </c>
      <c r="W37" s="34">
        <v>0</v>
      </c>
      <c r="X37" s="34">
        <v>3.9174622569999998E-4</v>
      </c>
      <c r="Y37" s="34">
        <v>0</v>
      </c>
      <c r="Z37" s="34">
        <v>0</v>
      </c>
      <c r="AA37" s="34">
        <v>0</v>
      </c>
      <c r="AB37" s="34">
        <v>31.616543528274338</v>
      </c>
      <c r="AC37" s="34">
        <v>1.6913605094495003</v>
      </c>
      <c r="AD37" s="34">
        <v>0</v>
      </c>
      <c r="AE37" s="34">
        <v>0</v>
      </c>
      <c r="AF37" s="34">
        <v>23.767162830142059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38.17924984193845</v>
      </c>
      <c r="AM37" s="34">
        <v>2.2551057867078006</v>
      </c>
      <c r="AN37" s="34">
        <v>0.13541612903219999</v>
      </c>
      <c r="AO37" s="34">
        <v>0</v>
      </c>
      <c r="AP37" s="34">
        <v>16.115399831466039</v>
      </c>
      <c r="AQ37" s="34">
        <v>0</v>
      </c>
      <c r="AR37" s="65">
        <v>0</v>
      </c>
      <c r="AS37" s="34">
        <v>0</v>
      </c>
      <c r="AT37" s="34">
        <v>0</v>
      </c>
      <c r="AU37" s="34">
        <v>0</v>
      </c>
      <c r="AV37" s="34">
        <v>8.1120800318186514</v>
      </c>
      <c r="AW37" s="34">
        <v>0.33071699312829994</v>
      </c>
      <c r="AX37" s="34">
        <v>0</v>
      </c>
      <c r="AY37" s="34">
        <v>0</v>
      </c>
      <c r="AZ37" s="34">
        <v>5.1017384763842966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3.7508468543835023</v>
      </c>
      <c r="BG37" s="34">
        <v>5.4731140644000004E-3</v>
      </c>
      <c r="BH37" s="34">
        <v>0</v>
      </c>
      <c r="BI37" s="34">
        <v>0</v>
      </c>
      <c r="BJ37" s="34">
        <v>1.1757378304823998</v>
      </c>
      <c r="BK37" s="35">
        <f>SUM(C37:BJ37)</f>
        <v>138.87805935789748</v>
      </c>
      <c r="BL37" s="43"/>
    </row>
    <row r="38" spans="1:65" x14ac:dyDescent="0.2">
      <c r="A38" s="15"/>
      <c r="B38" s="28" t="s">
        <v>123</v>
      </c>
      <c r="C38" s="34">
        <v>0</v>
      </c>
      <c r="D38" s="34">
        <v>0.66513746732250001</v>
      </c>
      <c r="E38" s="34">
        <v>0</v>
      </c>
      <c r="F38" s="34">
        <v>0</v>
      </c>
      <c r="G38" s="34">
        <v>0</v>
      </c>
      <c r="H38" s="34">
        <v>1.2635316363069011</v>
      </c>
      <c r="I38" s="34">
        <v>2.4797122451399999E-2</v>
      </c>
      <c r="J38" s="34">
        <v>0</v>
      </c>
      <c r="K38" s="34">
        <v>0</v>
      </c>
      <c r="L38" s="34">
        <v>3.5449022788375002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0.85362807523566286</v>
      </c>
      <c r="S38" s="34">
        <v>5.2054304354699994E-2</v>
      </c>
      <c r="T38" s="34">
        <v>0</v>
      </c>
      <c r="U38" s="34">
        <v>0</v>
      </c>
      <c r="V38" s="34">
        <v>0.29232347354789995</v>
      </c>
      <c r="W38" s="34">
        <v>0</v>
      </c>
      <c r="X38" s="34">
        <v>1.61282258E-4</v>
      </c>
      <c r="Y38" s="34">
        <v>0</v>
      </c>
      <c r="Z38" s="34">
        <v>0</v>
      </c>
      <c r="AA38" s="34">
        <v>0</v>
      </c>
      <c r="AB38" s="34">
        <v>20.809498115398966</v>
      </c>
      <c r="AC38" s="34">
        <v>2.6527559337070996</v>
      </c>
      <c r="AD38" s="34">
        <v>0</v>
      </c>
      <c r="AE38" s="34">
        <v>0</v>
      </c>
      <c r="AF38" s="34">
        <v>19.234050982080067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22.42407831354932</v>
      </c>
      <c r="AM38" s="34">
        <v>2.0895465414828003</v>
      </c>
      <c r="AN38" s="34">
        <v>0</v>
      </c>
      <c r="AO38" s="34">
        <v>0</v>
      </c>
      <c r="AP38" s="34">
        <v>11.375772780375515</v>
      </c>
      <c r="AQ38" s="34">
        <v>0</v>
      </c>
      <c r="AR38" s="65">
        <v>0</v>
      </c>
      <c r="AS38" s="34">
        <v>0</v>
      </c>
      <c r="AT38" s="34">
        <v>0</v>
      </c>
      <c r="AU38" s="34">
        <v>0</v>
      </c>
      <c r="AV38" s="34">
        <v>5.3095417381717924</v>
      </c>
      <c r="AW38" s="34">
        <v>0.12373754261239997</v>
      </c>
      <c r="AX38" s="34">
        <v>0</v>
      </c>
      <c r="AY38" s="34">
        <v>0</v>
      </c>
      <c r="AZ38" s="34">
        <v>4.2242512496738991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3.5244414992459876</v>
      </c>
      <c r="BG38" s="34">
        <v>0.79361406483860009</v>
      </c>
      <c r="BH38" s="34">
        <v>0</v>
      </c>
      <c r="BI38" s="34">
        <v>0</v>
      </c>
      <c r="BJ38" s="34">
        <v>1.5966441979011998</v>
      </c>
      <c r="BK38" s="35">
        <f t="shared" ref="BK38:BK41" si="11">SUM(C38:BJ38)</f>
        <v>100.85446859935219</v>
      </c>
      <c r="BL38" s="43"/>
    </row>
    <row r="39" spans="1:65" x14ac:dyDescent="0.2">
      <c r="A39" s="15"/>
      <c r="B39" s="28" t="s">
        <v>126</v>
      </c>
      <c r="C39" s="34">
        <v>0</v>
      </c>
      <c r="D39" s="34">
        <v>0.72416814022580001</v>
      </c>
      <c r="E39" s="34">
        <v>0</v>
      </c>
      <c r="F39" s="34">
        <v>0</v>
      </c>
      <c r="G39" s="34">
        <v>0</v>
      </c>
      <c r="H39" s="34">
        <v>1.8354247573607019</v>
      </c>
      <c r="I39" s="34">
        <v>2.4152849021290002</v>
      </c>
      <c r="J39" s="34">
        <v>0</v>
      </c>
      <c r="K39" s="34">
        <v>0</v>
      </c>
      <c r="L39" s="34">
        <v>1.0461035345795999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1.5586582909644082</v>
      </c>
      <c r="S39" s="34">
        <v>0.15781019803209997</v>
      </c>
      <c r="T39" s="34">
        <v>0</v>
      </c>
      <c r="U39" s="34">
        <v>0</v>
      </c>
      <c r="V39" s="34">
        <v>0.83720958325710015</v>
      </c>
      <c r="W39" s="34">
        <v>0</v>
      </c>
      <c r="X39" s="34">
        <v>2.0639864510000003E-4</v>
      </c>
      <c r="Y39" s="34">
        <v>0</v>
      </c>
      <c r="Z39" s="34">
        <v>0</v>
      </c>
      <c r="AA39" s="34">
        <v>0</v>
      </c>
      <c r="AB39" s="34">
        <v>12.060295713032467</v>
      </c>
      <c r="AC39" s="34">
        <v>2.4423655913217996</v>
      </c>
      <c r="AD39" s="34">
        <v>0</v>
      </c>
      <c r="AE39" s="34">
        <v>0</v>
      </c>
      <c r="AF39" s="34">
        <v>21.015624924825705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12.84976664253386</v>
      </c>
      <c r="AM39" s="34">
        <v>0.66940516974160003</v>
      </c>
      <c r="AN39" s="34">
        <v>0</v>
      </c>
      <c r="AO39" s="34">
        <v>0</v>
      </c>
      <c r="AP39" s="34">
        <v>9.827388582217198</v>
      </c>
      <c r="AQ39" s="34">
        <v>0</v>
      </c>
      <c r="AR39" s="65">
        <v>0</v>
      </c>
      <c r="AS39" s="34">
        <v>0</v>
      </c>
      <c r="AT39" s="34">
        <v>0</v>
      </c>
      <c r="AU39" s="34">
        <v>0</v>
      </c>
      <c r="AV39" s="34">
        <v>5.1212112540955079</v>
      </c>
      <c r="AW39" s="34">
        <v>0.11300880583829999</v>
      </c>
      <c r="AX39" s="34">
        <v>0</v>
      </c>
      <c r="AY39" s="34">
        <v>0</v>
      </c>
      <c r="AZ39" s="34">
        <v>6.1824919548357009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2.2424901876885004</v>
      </c>
      <c r="BG39" s="34">
        <v>0.30816233535459997</v>
      </c>
      <c r="BH39" s="34">
        <v>0</v>
      </c>
      <c r="BI39" s="34">
        <v>0</v>
      </c>
      <c r="BJ39" s="34">
        <v>0.56270951528949997</v>
      </c>
      <c r="BK39" s="35">
        <f t="shared" si="11"/>
        <v>81.969786481968555</v>
      </c>
      <c r="BL39" s="43"/>
    </row>
    <row r="40" spans="1:65" x14ac:dyDescent="0.2">
      <c r="A40" s="15"/>
      <c r="B40" s="28" t="s">
        <v>107</v>
      </c>
      <c r="C40" s="34">
        <v>0</v>
      </c>
      <c r="D40" s="34">
        <v>1.0377855721612002</v>
      </c>
      <c r="E40" s="34">
        <v>0</v>
      </c>
      <c r="F40" s="34">
        <v>0</v>
      </c>
      <c r="G40" s="34">
        <v>0</v>
      </c>
      <c r="H40" s="34">
        <v>8.7771273026840966</v>
      </c>
      <c r="I40" s="34">
        <v>2.3112235659669005</v>
      </c>
      <c r="J40" s="34">
        <v>0</v>
      </c>
      <c r="K40" s="34">
        <v>0</v>
      </c>
      <c r="L40" s="34">
        <v>2.9641353815457001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5.1281114588216266</v>
      </c>
      <c r="S40" s="34">
        <v>1.3896315756771997</v>
      </c>
      <c r="T40" s="34">
        <v>0</v>
      </c>
      <c r="U40" s="34">
        <v>0</v>
      </c>
      <c r="V40" s="34">
        <v>1.6208168508368006</v>
      </c>
      <c r="W40" s="34">
        <v>0</v>
      </c>
      <c r="X40" s="34">
        <v>6.0250768063999996E-3</v>
      </c>
      <c r="Y40" s="34">
        <v>0</v>
      </c>
      <c r="Z40" s="34">
        <v>0</v>
      </c>
      <c r="AA40" s="34">
        <v>0</v>
      </c>
      <c r="AB40" s="34">
        <v>93.333508332162765</v>
      </c>
      <c r="AC40" s="34">
        <v>8.3746501275449017</v>
      </c>
      <c r="AD40" s="34">
        <v>0.51381115067740002</v>
      </c>
      <c r="AE40" s="34">
        <v>0</v>
      </c>
      <c r="AF40" s="34">
        <v>61.300263447675441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100.18374310119935</v>
      </c>
      <c r="AM40" s="34">
        <v>4.1070814649933114</v>
      </c>
      <c r="AN40" s="34">
        <v>0</v>
      </c>
      <c r="AO40" s="34">
        <v>0</v>
      </c>
      <c r="AP40" s="34">
        <v>31.342424733197607</v>
      </c>
      <c r="AQ40" s="34">
        <v>0</v>
      </c>
      <c r="AR40" s="65">
        <v>0</v>
      </c>
      <c r="AS40" s="34">
        <v>0</v>
      </c>
      <c r="AT40" s="34">
        <v>0</v>
      </c>
      <c r="AU40" s="34">
        <v>0</v>
      </c>
      <c r="AV40" s="34">
        <v>84.160318610149204</v>
      </c>
      <c r="AW40" s="34">
        <v>4.5528696341907002</v>
      </c>
      <c r="AX40" s="34">
        <v>0</v>
      </c>
      <c r="AY40" s="34">
        <v>0</v>
      </c>
      <c r="AZ40" s="34">
        <v>39.873762942949789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22.227213174765197</v>
      </c>
      <c r="BG40" s="34">
        <v>1.3006519071282001</v>
      </c>
      <c r="BH40" s="34">
        <v>0</v>
      </c>
      <c r="BI40" s="34">
        <v>0</v>
      </c>
      <c r="BJ40" s="34">
        <v>4.7955713068026</v>
      </c>
      <c r="BK40" s="35">
        <f t="shared" ref="BK40" si="12">SUM(C40:BJ40)</f>
        <v>479.30072671793641</v>
      </c>
      <c r="BL40" s="43"/>
    </row>
    <row r="41" spans="1:65" x14ac:dyDescent="0.2">
      <c r="A41" s="15"/>
      <c r="B41" s="28" t="s">
        <v>124</v>
      </c>
      <c r="C41" s="34">
        <v>0</v>
      </c>
      <c r="D41" s="34">
        <v>0.75175455541930003</v>
      </c>
      <c r="E41" s="34">
        <v>0</v>
      </c>
      <c r="F41" s="34">
        <v>0</v>
      </c>
      <c r="G41" s="34">
        <v>0</v>
      </c>
      <c r="H41" s="34">
        <v>0.62974629834799944</v>
      </c>
      <c r="I41" s="34">
        <v>6.0260645161199999E-2</v>
      </c>
      <c r="J41" s="34">
        <v>0</v>
      </c>
      <c r="K41" s="34">
        <v>0</v>
      </c>
      <c r="L41" s="34">
        <v>0.49809542396730005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0.68265880056476891</v>
      </c>
      <c r="S41" s="34">
        <v>0</v>
      </c>
      <c r="T41" s="34">
        <v>0</v>
      </c>
      <c r="U41" s="34">
        <v>0</v>
      </c>
      <c r="V41" s="34">
        <v>0.3413403983221</v>
      </c>
      <c r="W41" s="34">
        <v>0</v>
      </c>
      <c r="X41" s="34">
        <v>2.9030838699999998E-5</v>
      </c>
      <c r="Y41" s="34">
        <v>0</v>
      </c>
      <c r="Z41" s="34">
        <v>0</v>
      </c>
      <c r="AA41" s="34">
        <v>0</v>
      </c>
      <c r="AB41" s="34">
        <v>23.279961250653507</v>
      </c>
      <c r="AC41" s="34">
        <v>2.9866992651591988</v>
      </c>
      <c r="AD41" s="34">
        <v>0</v>
      </c>
      <c r="AE41" s="34">
        <v>0</v>
      </c>
      <c r="AF41" s="34">
        <v>24.000544776598705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28.657626925187387</v>
      </c>
      <c r="AM41" s="34">
        <v>2.7303775386119993</v>
      </c>
      <c r="AN41" s="34">
        <v>0</v>
      </c>
      <c r="AO41" s="34">
        <v>0</v>
      </c>
      <c r="AP41" s="34">
        <v>15.552186131987424</v>
      </c>
      <c r="AQ41" s="34">
        <v>0</v>
      </c>
      <c r="AR41" s="65">
        <v>0</v>
      </c>
      <c r="AS41" s="34">
        <v>0</v>
      </c>
      <c r="AT41" s="34">
        <v>0</v>
      </c>
      <c r="AU41" s="34">
        <v>0</v>
      </c>
      <c r="AV41" s="34">
        <v>3.5805426448121942</v>
      </c>
      <c r="AW41" s="34">
        <v>0.71585340132250008</v>
      </c>
      <c r="AX41" s="34">
        <v>0</v>
      </c>
      <c r="AY41" s="34">
        <v>0</v>
      </c>
      <c r="AZ41" s="34">
        <v>1.081644702225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1.6887923995021004</v>
      </c>
      <c r="BG41" s="34">
        <v>0.1527241935483</v>
      </c>
      <c r="BH41" s="34">
        <v>7.2725806451599997E-2</v>
      </c>
      <c r="BI41" s="34">
        <v>0</v>
      </c>
      <c r="BJ41" s="34">
        <v>0.48494483135430011</v>
      </c>
      <c r="BK41" s="35">
        <f t="shared" si="11"/>
        <v>107.9485090200356</v>
      </c>
      <c r="BL41" s="43"/>
    </row>
    <row r="42" spans="1:65" x14ac:dyDescent="0.2">
      <c r="A42" s="15"/>
      <c r="B42" s="28" t="s">
        <v>127</v>
      </c>
      <c r="C42" s="34">
        <v>0</v>
      </c>
      <c r="D42" s="34">
        <v>0.87196276725800004</v>
      </c>
      <c r="E42" s="34">
        <v>0</v>
      </c>
      <c r="F42" s="34">
        <v>0</v>
      </c>
      <c r="G42" s="34">
        <v>0</v>
      </c>
      <c r="H42" s="34">
        <v>3.4928743919708976</v>
      </c>
      <c r="I42" s="34">
        <v>9.6030419354499991E-2</v>
      </c>
      <c r="J42" s="34">
        <v>0</v>
      </c>
      <c r="K42" s="34">
        <v>0</v>
      </c>
      <c r="L42" s="34">
        <v>1.0565117108699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2.334309001660793</v>
      </c>
      <c r="S42" s="34">
        <v>0.18410056516119999</v>
      </c>
      <c r="T42" s="34">
        <v>0</v>
      </c>
      <c r="U42" s="34">
        <v>0</v>
      </c>
      <c r="V42" s="34">
        <v>0.59770777677340003</v>
      </c>
      <c r="W42" s="34">
        <v>0</v>
      </c>
      <c r="X42" s="34">
        <v>1.0017464193000001E-3</v>
      </c>
      <c r="Y42" s="34">
        <v>0</v>
      </c>
      <c r="Z42" s="34">
        <v>0</v>
      </c>
      <c r="AA42" s="34">
        <v>0</v>
      </c>
      <c r="AB42" s="34">
        <v>53.569956374458044</v>
      </c>
      <c r="AC42" s="34">
        <v>6.0719525308029052</v>
      </c>
      <c r="AD42" s="34">
        <v>0</v>
      </c>
      <c r="AE42" s="34">
        <v>0</v>
      </c>
      <c r="AF42" s="34">
        <v>33.96773826549385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59.931475705502294</v>
      </c>
      <c r="AM42" s="34">
        <v>1.4616169321267998</v>
      </c>
      <c r="AN42" s="34">
        <v>0</v>
      </c>
      <c r="AO42" s="34">
        <v>0</v>
      </c>
      <c r="AP42" s="34">
        <v>15.596585259886815</v>
      </c>
      <c r="AQ42" s="34">
        <v>0</v>
      </c>
      <c r="AR42" s="65">
        <v>0</v>
      </c>
      <c r="AS42" s="34">
        <v>0</v>
      </c>
      <c r="AT42" s="34">
        <v>0</v>
      </c>
      <c r="AU42" s="34">
        <v>0</v>
      </c>
      <c r="AV42" s="34">
        <v>13.394712746913017</v>
      </c>
      <c r="AW42" s="34">
        <v>0.75824638319219972</v>
      </c>
      <c r="AX42" s="34">
        <v>0</v>
      </c>
      <c r="AY42" s="34">
        <v>0</v>
      </c>
      <c r="AZ42" s="34">
        <v>4.6233162759969986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6.1209708772007136</v>
      </c>
      <c r="BG42" s="34">
        <v>1.2512408671928001</v>
      </c>
      <c r="BH42" s="34">
        <v>0</v>
      </c>
      <c r="BI42" s="34">
        <v>0</v>
      </c>
      <c r="BJ42" s="34">
        <v>1.8128276527402003</v>
      </c>
      <c r="BK42" s="35">
        <f>SUM(C42:BJ42)</f>
        <v>207.19513825097462</v>
      </c>
    </row>
    <row r="43" spans="1:65" x14ac:dyDescent="0.2">
      <c r="A43" s="15"/>
      <c r="B43" s="28" t="s">
        <v>108</v>
      </c>
      <c r="C43" s="34">
        <v>0</v>
      </c>
      <c r="D43" s="34">
        <v>0.95502335812899997</v>
      </c>
      <c r="E43" s="34">
        <v>0</v>
      </c>
      <c r="F43" s="34">
        <v>0</v>
      </c>
      <c r="G43" s="34">
        <v>0</v>
      </c>
      <c r="H43" s="34">
        <v>6.537749054087608</v>
      </c>
      <c r="I43" s="34">
        <v>51.366894732709298</v>
      </c>
      <c r="J43" s="34">
        <v>0</v>
      </c>
      <c r="K43" s="34">
        <v>0</v>
      </c>
      <c r="L43" s="34">
        <v>2.3250161628041992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3.6446381099527674</v>
      </c>
      <c r="S43" s="34">
        <v>9.7252094453224007</v>
      </c>
      <c r="T43" s="34">
        <v>0</v>
      </c>
      <c r="U43" s="34">
        <v>0</v>
      </c>
      <c r="V43" s="34">
        <v>0.54000537051499997</v>
      </c>
      <c r="W43" s="34">
        <v>0</v>
      </c>
      <c r="X43" s="34">
        <v>5.8061677399999997E-5</v>
      </c>
      <c r="Y43" s="34">
        <v>0</v>
      </c>
      <c r="Z43" s="34">
        <v>0</v>
      </c>
      <c r="AA43" s="34">
        <v>0</v>
      </c>
      <c r="AB43" s="34">
        <v>23.354312393883987</v>
      </c>
      <c r="AC43" s="34">
        <v>16.043456321094808</v>
      </c>
      <c r="AD43" s="34">
        <v>0.50333061119349998</v>
      </c>
      <c r="AE43" s="34">
        <v>0</v>
      </c>
      <c r="AF43" s="34">
        <v>11.573355901155892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20.279405983839975</v>
      </c>
      <c r="AM43" s="34">
        <v>0.65830142854709983</v>
      </c>
      <c r="AN43" s="34">
        <v>0</v>
      </c>
      <c r="AO43" s="34">
        <v>0</v>
      </c>
      <c r="AP43" s="34">
        <v>3.0388417846751996</v>
      </c>
      <c r="AQ43" s="34">
        <v>0</v>
      </c>
      <c r="AR43" s="65">
        <v>0</v>
      </c>
      <c r="AS43" s="34">
        <v>0</v>
      </c>
      <c r="AT43" s="34">
        <v>0</v>
      </c>
      <c r="AU43" s="34">
        <v>0</v>
      </c>
      <c r="AV43" s="34">
        <v>26.184965247069663</v>
      </c>
      <c r="AW43" s="34">
        <v>1.2309088284823997</v>
      </c>
      <c r="AX43" s="34">
        <v>0</v>
      </c>
      <c r="AY43" s="34">
        <v>0</v>
      </c>
      <c r="AZ43" s="34">
        <v>7.7726419998996006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8.4606166177592197</v>
      </c>
      <c r="BG43" s="34">
        <v>0.10656662774180001</v>
      </c>
      <c r="BH43" s="34">
        <v>0</v>
      </c>
      <c r="BI43" s="34">
        <v>0</v>
      </c>
      <c r="BJ43" s="34">
        <v>2.000659427225</v>
      </c>
      <c r="BK43" s="35">
        <f>SUM(C43:BJ43)</f>
        <v>196.30195746776587</v>
      </c>
    </row>
    <row r="44" spans="1:65" x14ac:dyDescent="0.2">
      <c r="A44" s="15"/>
      <c r="B44" s="28" t="s">
        <v>109</v>
      </c>
      <c r="C44" s="34">
        <v>0</v>
      </c>
      <c r="D44" s="34">
        <v>1.0513033370645</v>
      </c>
      <c r="E44" s="34">
        <v>0</v>
      </c>
      <c r="F44" s="34">
        <v>0</v>
      </c>
      <c r="G44" s="34">
        <v>0</v>
      </c>
      <c r="H44" s="34">
        <v>6.1107365590310065</v>
      </c>
      <c r="I44" s="34">
        <v>1.8239327644800001E-2</v>
      </c>
      <c r="J44" s="34">
        <v>0</v>
      </c>
      <c r="K44" s="34">
        <v>0</v>
      </c>
      <c r="L44" s="34">
        <v>1.9593932679984003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3.646686145987371</v>
      </c>
      <c r="S44" s="34">
        <v>1.8804416119999999E-4</v>
      </c>
      <c r="T44" s="34">
        <v>0</v>
      </c>
      <c r="U44" s="34">
        <v>0</v>
      </c>
      <c r="V44" s="34">
        <v>0.3301187770963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7.6034611965952008</v>
      </c>
      <c r="AC44" s="34">
        <v>4.9482731515900005E-2</v>
      </c>
      <c r="AD44" s="34">
        <v>0</v>
      </c>
      <c r="AE44" s="34">
        <v>0</v>
      </c>
      <c r="AF44" s="34">
        <v>1.5431152122243998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5.3910110842380039</v>
      </c>
      <c r="AM44" s="34">
        <v>8.00144638385E-2</v>
      </c>
      <c r="AN44" s="34">
        <v>0</v>
      </c>
      <c r="AO44" s="34">
        <v>0</v>
      </c>
      <c r="AP44" s="34">
        <v>0.77126374167660006</v>
      </c>
      <c r="AQ44" s="34">
        <v>0</v>
      </c>
      <c r="AR44" s="65">
        <v>0</v>
      </c>
      <c r="AS44" s="34">
        <v>0</v>
      </c>
      <c r="AT44" s="34">
        <v>0</v>
      </c>
      <c r="AU44" s="34">
        <v>0</v>
      </c>
      <c r="AV44" s="34">
        <v>12.618243713698948</v>
      </c>
      <c r="AW44" s="34">
        <v>0.76917225209629991</v>
      </c>
      <c r="AX44" s="34">
        <v>0</v>
      </c>
      <c r="AY44" s="34">
        <v>0</v>
      </c>
      <c r="AZ44" s="34">
        <v>7.7830196045145019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3.2319689945214991</v>
      </c>
      <c r="BG44" s="34">
        <v>0.42859506435479999</v>
      </c>
      <c r="BH44" s="34">
        <v>0</v>
      </c>
      <c r="BI44" s="34">
        <v>0</v>
      </c>
      <c r="BJ44" s="34">
        <v>1.5243927096600003E-2</v>
      </c>
      <c r="BK44" s="35">
        <f>SUM(C44:BJ44)</f>
        <v>53.40125744535483</v>
      </c>
    </row>
    <row r="45" spans="1:65" x14ac:dyDescent="0.2">
      <c r="A45" s="15"/>
      <c r="B45" s="28" t="s">
        <v>117</v>
      </c>
      <c r="C45" s="44">
        <v>0</v>
      </c>
      <c r="D45" s="44">
        <v>0.80276543703220005</v>
      </c>
      <c r="E45" s="44">
        <v>0</v>
      </c>
      <c r="F45" s="44">
        <v>0</v>
      </c>
      <c r="G45" s="44">
        <v>0</v>
      </c>
      <c r="H45" s="44">
        <v>3.2978614643844035</v>
      </c>
      <c r="I45" s="44">
        <v>4.4917804161100007E-2</v>
      </c>
      <c r="J45" s="44">
        <v>0</v>
      </c>
      <c r="K45" s="44">
        <v>0</v>
      </c>
      <c r="L45" s="44">
        <v>1.1679051246765999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2.3430809976013576</v>
      </c>
      <c r="S45" s="44">
        <v>0.21741869751600001</v>
      </c>
      <c r="T45" s="44">
        <v>0</v>
      </c>
      <c r="U45" s="44">
        <v>0</v>
      </c>
      <c r="V45" s="44">
        <v>0.98957284409599999</v>
      </c>
      <c r="W45" s="44">
        <v>0</v>
      </c>
      <c r="X45" s="44">
        <v>3.3869387000000002E-5</v>
      </c>
      <c r="Y45" s="44">
        <v>0</v>
      </c>
      <c r="Z45" s="44">
        <v>0</v>
      </c>
      <c r="AA45" s="44">
        <v>0</v>
      </c>
      <c r="AB45" s="44">
        <v>27.211063098680771</v>
      </c>
      <c r="AC45" s="44">
        <v>1.2311084773523004</v>
      </c>
      <c r="AD45" s="44">
        <v>0</v>
      </c>
      <c r="AE45" s="44">
        <v>0</v>
      </c>
      <c r="AF45" s="44">
        <v>12.966385510213701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36.4773903929688</v>
      </c>
      <c r="AM45" s="44">
        <v>1.5424994167719996</v>
      </c>
      <c r="AN45" s="44">
        <v>0</v>
      </c>
      <c r="AO45" s="44">
        <v>0</v>
      </c>
      <c r="AP45" s="44">
        <v>10.513437728087309</v>
      </c>
      <c r="AQ45" s="44">
        <v>0</v>
      </c>
      <c r="AR45" s="70">
        <v>0</v>
      </c>
      <c r="AS45" s="44">
        <v>0</v>
      </c>
      <c r="AT45" s="44">
        <v>0</v>
      </c>
      <c r="AU45" s="44">
        <v>0</v>
      </c>
      <c r="AV45" s="44">
        <v>11.893333099210277</v>
      </c>
      <c r="AW45" s="44">
        <v>0.21061434848330002</v>
      </c>
      <c r="AX45" s="44">
        <v>0</v>
      </c>
      <c r="AY45" s="44">
        <v>0</v>
      </c>
      <c r="AZ45" s="44">
        <v>4.6279156441260003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8.6457618614790572</v>
      </c>
      <c r="BG45" s="44">
        <v>0.20336736922510001</v>
      </c>
      <c r="BH45" s="44">
        <v>0</v>
      </c>
      <c r="BI45" s="44">
        <v>0</v>
      </c>
      <c r="BJ45" s="44">
        <v>0.91593283341839993</v>
      </c>
      <c r="BK45" s="35">
        <f>SUM(C45:BJ45)</f>
        <v>125.30236601887169</v>
      </c>
    </row>
    <row r="46" spans="1:65" x14ac:dyDescent="0.2">
      <c r="A46" s="15"/>
      <c r="B46" s="20" t="s">
        <v>86</v>
      </c>
      <c r="C46" s="30">
        <f>SUM(C35:C45)</f>
        <v>0</v>
      </c>
      <c r="D46" s="62">
        <f t="shared" ref="D46:BK46" si="13">SUM(D35:D45)</f>
        <v>9.4385413499348996</v>
      </c>
      <c r="E46" s="30">
        <f t="shared" si="13"/>
        <v>0</v>
      </c>
      <c r="F46" s="30">
        <f t="shared" si="13"/>
        <v>0</v>
      </c>
      <c r="G46" s="30">
        <f t="shared" si="13"/>
        <v>0</v>
      </c>
      <c r="H46" s="62">
        <f t="shared" si="13"/>
        <v>40.880216217305801</v>
      </c>
      <c r="I46" s="62">
        <f t="shared" si="13"/>
        <v>57.244941221771199</v>
      </c>
      <c r="J46" s="62">
        <f t="shared" si="13"/>
        <v>0</v>
      </c>
      <c r="K46" s="62">
        <f t="shared" si="13"/>
        <v>0</v>
      </c>
      <c r="L46" s="62">
        <f t="shared" si="13"/>
        <v>19.911339867050003</v>
      </c>
      <c r="M46" s="30">
        <f t="shared" si="13"/>
        <v>0</v>
      </c>
      <c r="N46" s="30">
        <f t="shared" si="13"/>
        <v>0</v>
      </c>
      <c r="O46" s="30">
        <f t="shared" si="13"/>
        <v>0</v>
      </c>
      <c r="P46" s="30">
        <f t="shared" si="13"/>
        <v>0</v>
      </c>
      <c r="Q46" s="30">
        <f t="shared" si="13"/>
        <v>0</v>
      </c>
      <c r="R46" s="62">
        <f t="shared" si="13"/>
        <v>24.94158003885611</v>
      </c>
      <c r="S46" s="62">
        <f t="shared" si="13"/>
        <v>13.481652809740503</v>
      </c>
      <c r="T46" s="62">
        <f t="shared" si="13"/>
        <v>0</v>
      </c>
      <c r="U46" s="62">
        <f t="shared" si="13"/>
        <v>0</v>
      </c>
      <c r="V46" s="62">
        <f t="shared" si="13"/>
        <v>7.1018889805191172</v>
      </c>
      <c r="W46" s="30">
        <f t="shared" si="13"/>
        <v>0</v>
      </c>
      <c r="X46" s="62">
        <f t="shared" si="13"/>
        <v>1.05506290963E-2</v>
      </c>
      <c r="Y46" s="30">
        <f t="shared" si="13"/>
        <v>0</v>
      </c>
      <c r="Z46" s="30">
        <f t="shared" si="13"/>
        <v>0</v>
      </c>
      <c r="AA46" s="30">
        <f t="shared" si="13"/>
        <v>0</v>
      </c>
      <c r="AB46" s="62">
        <f t="shared" si="13"/>
        <v>357.00852494319588</v>
      </c>
      <c r="AC46" s="62">
        <f t="shared" si="13"/>
        <v>60.885884798234301</v>
      </c>
      <c r="AD46" s="62">
        <f t="shared" si="13"/>
        <v>1.1724449876773</v>
      </c>
      <c r="AE46" s="62">
        <f t="shared" si="13"/>
        <v>0</v>
      </c>
      <c r="AF46" s="62">
        <f t="shared" si="13"/>
        <v>255.43746725221243</v>
      </c>
      <c r="AG46" s="30">
        <f t="shared" si="13"/>
        <v>0</v>
      </c>
      <c r="AH46" s="30">
        <f t="shared" si="13"/>
        <v>0</v>
      </c>
      <c r="AI46" s="30">
        <f t="shared" si="13"/>
        <v>0</v>
      </c>
      <c r="AJ46" s="30">
        <f t="shared" si="13"/>
        <v>0</v>
      </c>
      <c r="AK46" s="30">
        <f t="shared" si="13"/>
        <v>0</v>
      </c>
      <c r="AL46" s="62">
        <f t="shared" si="13"/>
        <v>390.46535465132052</v>
      </c>
      <c r="AM46" s="62">
        <f t="shared" si="13"/>
        <v>18.452238810368705</v>
      </c>
      <c r="AN46" s="62">
        <f t="shared" si="13"/>
        <v>0.13541612903219999</v>
      </c>
      <c r="AO46" s="62">
        <f t="shared" si="13"/>
        <v>0</v>
      </c>
      <c r="AP46" s="62">
        <f t="shared" si="13"/>
        <v>138.10461378348256</v>
      </c>
      <c r="AQ46" s="30">
        <f t="shared" si="13"/>
        <v>0</v>
      </c>
      <c r="AR46" s="71">
        <f t="shared" si="13"/>
        <v>0</v>
      </c>
      <c r="AS46" s="30">
        <f t="shared" si="13"/>
        <v>0</v>
      </c>
      <c r="AT46" s="30">
        <f t="shared" si="13"/>
        <v>0</v>
      </c>
      <c r="AU46" s="30">
        <f t="shared" si="13"/>
        <v>0</v>
      </c>
      <c r="AV46" s="62">
        <f t="shared" si="13"/>
        <v>276.83722055101839</v>
      </c>
      <c r="AW46" s="62">
        <f t="shared" si="13"/>
        <v>23.968557051438808</v>
      </c>
      <c r="AX46" s="62">
        <f t="shared" si="13"/>
        <v>0</v>
      </c>
      <c r="AY46" s="62">
        <f t="shared" si="13"/>
        <v>0</v>
      </c>
      <c r="AZ46" s="62">
        <f t="shared" si="13"/>
        <v>147.91956130664573</v>
      </c>
      <c r="BA46" s="30">
        <f t="shared" si="13"/>
        <v>0</v>
      </c>
      <c r="BB46" s="30">
        <f t="shared" si="13"/>
        <v>0</v>
      </c>
      <c r="BC46" s="30">
        <f t="shared" si="13"/>
        <v>0</v>
      </c>
      <c r="BD46" s="30">
        <f t="shared" si="13"/>
        <v>0</v>
      </c>
      <c r="BE46" s="30">
        <f t="shared" si="13"/>
        <v>0</v>
      </c>
      <c r="BF46" s="62">
        <f t="shared" si="13"/>
        <v>80.005512476797449</v>
      </c>
      <c r="BG46" s="62">
        <f t="shared" si="13"/>
        <v>6.743353111092901</v>
      </c>
      <c r="BH46" s="62">
        <f t="shared" si="13"/>
        <v>7.2725806451599997E-2</v>
      </c>
      <c r="BI46" s="62">
        <f t="shared" si="13"/>
        <v>0</v>
      </c>
      <c r="BJ46" s="62">
        <f t="shared" si="13"/>
        <v>18.778784096273494</v>
      </c>
      <c r="BK46" s="32">
        <f t="shared" si="13"/>
        <v>1948.9983708695163</v>
      </c>
    </row>
    <row r="47" spans="1:65" x14ac:dyDescent="0.2">
      <c r="A47" s="15"/>
      <c r="B47" s="21" t="s">
        <v>84</v>
      </c>
      <c r="C47" s="30">
        <f>C33+C46</f>
        <v>0</v>
      </c>
      <c r="D47" s="62">
        <f t="shared" ref="D47:BJ47" si="14">D33+D46</f>
        <v>10.418653291708999</v>
      </c>
      <c r="E47" s="30">
        <f t="shared" si="14"/>
        <v>0</v>
      </c>
      <c r="F47" s="30">
        <f t="shared" si="14"/>
        <v>0</v>
      </c>
      <c r="G47" s="30">
        <f t="shared" si="14"/>
        <v>0</v>
      </c>
      <c r="H47" s="62">
        <f t="shared" si="14"/>
        <v>57.913618013887302</v>
      </c>
      <c r="I47" s="62">
        <f t="shared" si="14"/>
        <v>57.833397319478998</v>
      </c>
      <c r="J47" s="62">
        <f t="shared" si="14"/>
        <v>0</v>
      </c>
      <c r="K47" s="62">
        <f t="shared" si="14"/>
        <v>0</v>
      </c>
      <c r="L47" s="62">
        <f t="shared" si="14"/>
        <v>22.412047548046903</v>
      </c>
      <c r="M47" s="30">
        <f t="shared" si="14"/>
        <v>0</v>
      </c>
      <c r="N47" s="30">
        <f t="shared" si="14"/>
        <v>0</v>
      </c>
      <c r="O47" s="30">
        <f t="shared" si="14"/>
        <v>0</v>
      </c>
      <c r="P47" s="30">
        <f t="shared" si="14"/>
        <v>0</v>
      </c>
      <c r="Q47" s="30">
        <f t="shared" si="14"/>
        <v>0</v>
      </c>
      <c r="R47" s="62">
        <f t="shared" si="14"/>
        <v>37.29531227384475</v>
      </c>
      <c r="S47" s="62">
        <f t="shared" si="14"/>
        <v>14.197487080803503</v>
      </c>
      <c r="T47" s="62">
        <f t="shared" si="14"/>
        <v>0</v>
      </c>
      <c r="U47" s="62">
        <f t="shared" si="14"/>
        <v>0</v>
      </c>
      <c r="V47" s="62">
        <f t="shared" si="14"/>
        <v>7.8304560240661178</v>
      </c>
      <c r="W47" s="30">
        <f t="shared" si="14"/>
        <v>0</v>
      </c>
      <c r="X47" s="62">
        <f t="shared" si="14"/>
        <v>1.0674816483299999E-2</v>
      </c>
      <c r="Y47" s="30">
        <f t="shared" si="14"/>
        <v>0</v>
      </c>
      <c r="Z47" s="30">
        <f t="shared" si="14"/>
        <v>0</v>
      </c>
      <c r="AA47" s="30">
        <f t="shared" si="14"/>
        <v>0</v>
      </c>
      <c r="AB47" s="62">
        <f t="shared" si="14"/>
        <v>434.02209467554098</v>
      </c>
      <c r="AC47" s="62">
        <f t="shared" si="14"/>
        <v>63.8997250556152</v>
      </c>
      <c r="AD47" s="62">
        <f t="shared" si="14"/>
        <v>1.1724449876773</v>
      </c>
      <c r="AE47" s="62">
        <f t="shared" si="14"/>
        <v>0</v>
      </c>
      <c r="AF47" s="62">
        <f t="shared" si="14"/>
        <v>272.22081566806725</v>
      </c>
      <c r="AG47" s="30">
        <f t="shared" si="14"/>
        <v>0</v>
      </c>
      <c r="AH47" s="30">
        <f t="shared" si="14"/>
        <v>0</v>
      </c>
      <c r="AI47" s="30">
        <f t="shared" si="14"/>
        <v>0</v>
      </c>
      <c r="AJ47" s="30">
        <f t="shared" si="14"/>
        <v>0</v>
      </c>
      <c r="AK47" s="30">
        <f t="shared" si="14"/>
        <v>0</v>
      </c>
      <c r="AL47" s="62">
        <f t="shared" si="14"/>
        <v>464.28879619948009</v>
      </c>
      <c r="AM47" s="62">
        <f t="shared" si="14"/>
        <v>20.175010810267107</v>
      </c>
      <c r="AN47" s="62">
        <f t="shared" si="14"/>
        <v>0.13541612903219999</v>
      </c>
      <c r="AO47" s="62">
        <f t="shared" si="14"/>
        <v>0</v>
      </c>
      <c r="AP47" s="62">
        <f t="shared" si="14"/>
        <v>147.46762437392306</v>
      </c>
      <c r="AQ47" s="30">
        <f t="shared" si="14"/>
        <v>0</v>
      </c>
      <c r="AR47" s="71">
        <f t="shared" si="14"/>
        <v>0</v>
      </c>
      <c r="AS47" s="30">
        <f t="shared" si="14"/>
        <v>0</v>
      </c>
      <c r="AT47" s="30">
        <f t="shared" si="14"/>
        <v>0</v>
      </c>
      <c r="AU47" s="30">
        <f t="shared" si="14"/>
        <v>0</v>
      </c>
      <c r="AV47" s="62">
        <f t="shared" si="14"/>
        <v>480.44633950362885</v>
      </c>
      <c r="AW47" s="62">
        <f t="shared" si="14"/>
        <v>40.393500249346289</v>
      </c>
      <c r="AX47" s="62">
        <f t="shared" si="14"/>
        <v>0</v>
      </c>
      <c r="AY47" s="62">
        <f t="shared" si="14"/>
        <v>0</v>
      </c>
      <c r="AZ47" s="62">
        <f t="shared" si="14"/>
        <v>183.7451351685288</v>
      </c>
      <c r="BA47" s="30">
        <f t="shared" si="14"/>
        <v>0</v>
      </c>
      <c r="BB47" s="30">
        <f t="shared" si="14"/>
        <v>0</v>
      </c>
      <c r="BC47" s="30">
        <f t="shared" si="14"/>
        <v>0</v>
      </c>
      <c r="BD47" s="30">
        <f t="shared" si="14"/>
        <v>0</v>
      </c>
      <c r="BE47" s="30">
        <f t="shared" si="14"/>
        <v>0</v>
      </c>
      <c r="BF47" s="62">
        <f t="shared" si="14"/>
        <v>123.95072082878953</v>
      </c>
      <c r="BG47" s="62">
        <f t="shared" si="14"/>
        <v>8.1161323894431003</v>
      </c>
      <c r="BH47" s="62">
        <f t="shared" si="14"/>
        <v>7.2725806451599997E-2</v>
      </c>
      <c r="BI47" s="62">
        <f t="shared" si="14"/>
        <v>0</v>
      </c>
      <c r="BJ47" s="62">
        <f t="shared" si="14"/>
        <v>22.447337631560096</v>
      </c>
      <c r="BK47" s="32">
        <f>BK46+BK33</f>
        <v>2470.4654658456711</v>
      </c>
    </row>
    <row r="48" spans="1:65" ht="3" customHeight="1" x14ac:dyDescent="0.2">
      <c r="A48" s="15"/>
      <c r="B48" s="19"/>
      <c r="C48" s="94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5"/>
    </row>
    <row r="49" spans="1:63" x14ac:dyDescent="0.2">
      <c r="A49" s="15" t="s">
        <v>16</v>
      </c>
      <c r="B49" s="18" t="s">
        <v>8</v>
      </c>
      <c r="C49" s="94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5"/>
    </row>
    <row r="50" spans="1:63" x14ac:dyDescent="0.2">
      <c r="A50" s="15" t="s">
        <v>76</v>
      </c>
      <c r="B50" s="19" t="s">
        <v>17</v>
      </c>
      <c r="C50" s="94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5"/>
    </row>
    <row r="51" spans="1:63" x14ac:dyDescent="0.2">
      <c r="A51" s="15"/>
      <c r="B51" s="20" t="s">
        <v>115</v>
      </c>
      <c r="C51" s="30">
        <v>0</v>
      </c>
      <c r="D51" s="30">
        <v>0.84361150780639993</v>
      </c>
      <c r="E51" s="30">
        <v>0</v>
      </c>
      <c r="F51" s="30">
        <v>0</v>
      </c>
      <c r="G51" s="30">
        <v>0</v>
      </c>
      <c r="H51" s="30">
        <v>0.26788487957910007</v>
      </c>
      <c r="I51" s="30">
        <v>6.60813E-4</v>
      </c>
      <c r="J51" s="30">
        <v>0</v>
      </c>
      <c r="K51" s="30">
        <v>0</v>
      </c>
      <c r="L51" s="30">
        <v>1.4887623386999999E-2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5.3295452196785685E-2</v>
      </c>
      <c r="S51" s="30">
        <v>0</v>
      </c>
      <c r="T51" s="30">
        <v>0</v>
      </c>
      <c r="U51" s="30">
        <v>0</v>
      </c>
      <c r="V51" s="30">
        <v>5.1666034193399997E-2</v>
      </c>
      <c r="W51" s="30">
        <v>0</v>
      </c>
      <c r="X51" s="30">
        <v>3.7094999999999996E-5</v>
      </c>
      <c r="Y51" s="30">
        <v>0</v>
      </c>
      <c r="Z51" s="30">
        <v>0</v>
      </c>
      <c r="AA51" s="30">
        <v>0</v>
      </c>
      <c r="AB51" s="30">
        <v>0.78431978954140003</v>
      </c>
      <c r="AC51" s="30">
        <v>0.1189565333869</v>
      </c>
      <c r="AD51" s="30">
        <v>0</v>
      </c>
      <c r="AE51" s="30">
        <v>0</v>
      </c>
      <c r="AF51" s="30">
        <v>0.72952460848309997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0.98106586773049975</v>
      </c>
      <c r="AM51" s="30">
        <v>5.6332739E-2</v>
      </c>
      <c r="AN51" s="30">
        <v>0</v>
      </c>
      <c r="AO51" s="30">
        <v>0</v>
      </c>
      <c r="AP51" s="30">
        <v>0.88708852716020004</v>
      </c>
      <c r="AQ51" s="30">
        <v>0</v>
      </c>
      <c r="AR51" s="71">
        <v>0</v>
      </c>
      <c r="AS51" s="30">
        <v>0</v>
      </c>
      <c r="AT51" s="30">
        <v>0</v>
      </c>
      <c r="AU51" s="30">
        <v>0</v>
      </c>
      <c r="AV51" s="30">
        <v>1.6870059693471999</v>
      </c>
      <c r="AW51" s="30">
        <v>0.82465131145089987</v>
      </c>
      <c r="AX51" s="30">
        <v>0</v>
      </c>
      <c r="AY51" s="30">
        <v>0</v>
      </c>
      <c r="AZ51" s="30">
        <v>2.8466416214501997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0.39827580828729992</v>
      </c>
      <c r="BG51" s="30">
        <v>0</v>
      </c>
      <c r="BH51" s="30">
        <v>0</v>
      </c>
      <c r="BI51" s="30">
        <v>0</v>
      </c>
      <c r="BJ51" s="30">
        <v>0.7494470890963999</v>
      </c>
      <c r="BK51" s="33">
        <f>SUM(C51:BJ51)</f>
        <v>11.295353270096784</v>
      </c>
    </row>
    <row r="52" spans="1:63" x14ac:dyDescent="0.2">
      <c r="A52" s="15"/>
      <c r="B52" s="20" t="s">
        <v>118</v>
      </c>
      <c r="C52" s="30">
        <v>0</v>
      </c>
      <c r="D52" s="30">
        <v>0.78657572354829997</v>
      </c>
      <c r="E52" s="30">
        <v>0</v>
      </c>
      <c r="F52" s="30">
        <v>0</v>
      </c>
      <c r="G52" s="30">
        <v>0</v>
      </c>
      <c r="H52" s="30">
        <v>1.6145871400896397</v>
      </c>
      <c r="I52" s="30">
        <v>0</v>
      </c>
      <c r="J52" s="30">
        <v>0</v>
      </c>
      <c r="K52" s="30">
        <v>0</v>
      </c>
      <c r="L52" s="30">
        <v>0.76131117299929996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1.7685015881817023</v>
      </c>
      <c r="S52" s="30">
        <v>0.1277347159677</v>
      </c>
      <c r="T52" s="30">
        <v>0</v>
      </c>
      <c r="U52" s="30">
        <v>0</v>
      </c>
      <c r="V52" s="30">
        <v>0.52193254870899997</v>
      </c>
      <c r="W52" s="30">
        <v>0</v>
      </c>
      <c r="X52" s="30">
        <v>9.85564516E-5</v>
      </c>
      <c r="Y52" s="30">
        <v>0</v>
      </c>
      <c r="Z52" s="30">
        <v>0</v>
      </c>
      <c r="AA52" s="30">
        <v>0</v>
      </c>
      <c r="AB52" s="30">
        <v>43.216257422319117</v>
      </c>
      <c r="AC52" s="30">
        <v>2.8145687851909011</v>
      </c>
      <c r="AD52" s="30">
        <v>0.1812006409677</v>
      </c>
      <c r="AE52" s="30">
        <v>0</v>
      </c>
      <c r="AF52" s="30">
        <v>37.249515018197116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50.116398869967782</v>
      </c>
      <c r="AM52" s="30">
        <v>3.2544726649339002</v>
      </c>
      <c r="AN52" s="30">
        <v>0</v>
      </c>
      <c r="AO52" s="30">
        <v>0</v>
      </c>
      <c r="AP52" s="30">
        <v>21.171736378494202</v>
      </c>
      <c r="AQ52" s="30">
        <v>0</v>
      </c>
      <c r="AR52" s="71">
        <v>0</v>
      </c>
      <c r="AS52" s="30">
        <v>0</v>
      </c>
      <c r="AT52" s="30">
        <v>0</v>
      </c>
      <c r="AU52" s="30">
        <v>0</v>
      </c>
      <c r="AV52" s="30">
        <v>13.581280758515826</v>
      </c>
      <c r="AW52" s="30">
        <v>2.6926609812245998</v>
      </c>
      <c r="AX52" s="30">
        <v>0</v>
      </c>
      <c r="AY52" s="30">
        <v>0</v>
      </c>
      <c r="AZ52" s="30">
        <v>12.321095766701815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5.0706483637371056</v>
      </c>
      <c r="BG52" s="30">
        <v>0.85649819506409997</v>
      </c>
      <c r="BH52" s="30">
        <v>0</v>
      </c>
      <c r="BI52" s="30">
        <v>0</v>
      </c>
      <c r="BJ52" s="30">
        <v>3.6127593801263007</v>
      </c>
      <c r="BK52" s="33">
        <f>SUM(C52:BJ52)</f>
        <v>201.7198346713877</v>
      </c>
    </row>
    <row r="53" spans="1:63" x14ac:dyDescent="0.2">
      <c r="A53" s="15"/>
      <c r="B53" s="21" t="s">
        <v>83</v>
      </c>
      <c r="C53" s="30">
        <f>SUM(C51:C52)</f>
        <v>0</v>
      </c>
      <c r="D53" s="62">
        <f t="shared" ref="D53:BK53" si="15">SUM(D51:D52)</f>
        <v>1.6301872313546999</v>
      </c>
      <c r="E53" s="30">
        <f t="shared" si="15"/>
        <v>0</v>
      </c>
      <c r="F53" s="30">
        <f t="shared" si="15"/>
        <v>0</v>
      </c>
      <c r="G53" s="30">
        <f t="shared" si="15"/>
        <v>0</v>
      </c>
      <c r="H53" s="62">
        <f t="shared" si="15"/>
        <v>1.8824720196687397</v>
      </c>
      <c r="I53" s="62">
        <f t="shared" si="15"/>
        <v>6.60813E-4</v>
      </c>
      <c r="J53" s="62">
        <f t="shared" si="15"/>
        <v>0</v>
      </c>
      <c r="K53" s="62">
        <f t="shared" si="15"/>
        <v>0</v>
      </c>
      <c r="L53" s="62">
        <f t="shared" si="15"/>
        <v>0.77619879638629996</v>
      </c>
      <c r="M53" s="30">
        <f t="shared" si="15"/>
        <v>0</v>
      </c>
      <c r="N53" s="30">
        <f t="shared" si="15"/>
        <v>0</v>
      </c>
      <c r="O53" s="30">
        <f t="shared" si="15"/>
        <v>0</v>
      </c>
      <c r="P53" s="30">
        <f t="shared" si="15"/>
        <v>0</v>
      </c>
      <c r="Q53" s="30">
        <f t="shared" si="15"/>
        <v>0</v>
      </c>
      <c r="R53" s="62">
        <f t="shared" si="15"/>
        <v>1.821797040378488</v>
      </c>
      <c r="S53" s="62">
        <f t="shared" si="15"/>
        <v>0.1277347159677</v>
      </c>
      <c r="T53" s="62">
        <f t="shared" si="15"/>
        <v>0</v>
      </c>
      <c r="U53" s="62">
        <f t="shared" si="15"/>
        <v>0</v>
      </c>
      <c r="V53" s="62">
        <f t="shared" si="15"/>
        <v>0.57359858290239996</v>
      </c>
      <c r="W53" s="30">
        <f t="shared" si="15"/>
        <v>0</v>
      </c>
      <c r="X53" s="30">
        <f t="shared" si="15"/>
        <v>1.356514516E-4</v>
      </c>
      <c r="Y53" s="30">
        <f t="shared" si="15"/>
        <v>0</v>
      </c>
      <c r="Z53" s="30">
        <f t="shared" si="15"/>
        <v>0</v>
      </c>
      <c r="AA53" s="30">
        <f t="shared" si="15"/>
        <v>0</v>
      </c>
      <c r="AB53" s="62">
        <f t="shared" si="15"/>
        <v>44.000577211860517</v>
      </c>
      <c r="AC53" s="62">
        <f t="shared" si="15"/>
        <v>2.933525318577801</v>
      </c>
      <c r="AD53" s="62">
        <f t="shared" si="15"/>
        <v>0.1812006409677</v>
      </c>
      <c r="AE53" s="62">
        <f t="shared" si="15"/>
        <v>0</v>
      </c>
      <c r="AF53" s="62">
        <f t="shared" si="15"/>
        <v>37.979039626680219</v>
      </c>
      <c r="AG53" s="30">
        <f t="shared" si="15"/>
        <v>0</v>
      </c>
      <c r="AH53" s="30">
        <f t="shared" si="15"/>
        <v>0</v>
      </c>
      <c r="AI53" s="30">
        <f t="shared" si="15"/>
        <v>0</v>
      </c>
      <c r="AJ53" s="30">
        <f t="shared" si="15"/>
        <v>0</v>
      </c>
      <c r="AK53" s="30">
        <f t="shared" si="15"/>
        <v>0</v>
      </c>
      <c r="AL53" s="62">
        <f t="shared" si="15"/>
        <v>51.097464737698282</v>
      </c>
      <c r="AM53" s="62">
        <f t="shared" si="15"/>
        <v>3.3108054039339003</v>
      </c>
      <c r="AN53" s="62">
        <f t="shared" si="15"/>
        <v>0</v>
      </c>
      <c r="AO53" s="62">
        <f t="shared" si="15"/>
        <v>0</v>
      </c>
      <c r="AP53" s="62">
        <f t="shared" si="15"/>
        <v>22.058824905654401</v>
      </c>
      <c r="AQ53" s="30">
        <f t="shared" si="15"/>
        <v>0</v>
      </c>
      <c r="AR53" s="71">
        <f t="shared" si="15"/>
        <v>0</v>
      </c>
      <c r="AS53" s="30">
        <f t="shared" si="15"/>
        <v>0</v>
      </c>
      <c r="AT53" s="30">
        <f t="shared" si="15"/>
        <v>0</v>
      </c>
      <c r="AU53" s="30">
        <f t="shared" si="15"/>
        <v>0</v>
      </c>
      <c r="AV53" s="62">
        <f t="shared" si="15"/>
        <v>15.268286727863025</v>
      </c>
      <c r="AW53" s="62">
        <f t="shared" si="15"/>
        <v>3.5173122926754998</v>
      </c>
      <c r="AX53" s="62">
        <f t="shared" si="15"/>
        <v>0</v>
      </c>
      <c r="AY53" s="62">
        <f t="shared" si="15"/>
        <v>0</v>
      </c>
      <c r="AZ53" s="62">
        <f t="shared" si="15"/>
        <v>15.167737388152014</v>
      </c>
      <c r="BA53" s="30">
        <f t="shared" si="15"/>
        <v>0</v>
      </c>
      <c r="BB53" s="30">
        <f t="shared" si="15"/>
        <v>0</v>
      </c>
      <c r="BC53" s="30">
        <f t="shared" si="15"/>
        <v>0</v>
      </c>
      <c r="BD53" s="30">
        <f t="shared" si="15"/>
        <v>0</v>
      </c>
      <c r="BE53" s="30">
        <f t="shared" si="15"/>
        <v>0</v>
      </c>
      <c r="BF53" s="62">
        <f t="shared" si="15"/>
        <v>5.4689241720244057</v>
      </c>
      <c r="BG53" s="62">
        <f t="shared" si="15"/>
        <v>0.85649819506409997</v>
      </c>
      <c r="BH53" s="62">
        <f t="shared" si="15"/>
        <v>0</v>
      </c>
      <c r="BI53" s="62">
        <f t="shared" si="15"/>
        <v>0</v>
      </c>
      <c r="BJ53" s="62">
        <f t="shared" si="15"/>
        <v>4.3622064692227003</v>
      </c>
      <c r="BK53" s="62">
        <f t="shared" si="15"/>
        <v>213.0151879414845</v>
      </c>
    </row>
    <row r="54" spans="1:63" ht="2.25" customHeight="1" x14ac:dyDescent="0.2">
      <c r="A54" s="15"/>
      <c r="B54" s="19"/>
      <c r="C54" s="94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5"/>
    </row>
    <row r="55" spans="1:63" x14ac:dyDescent="0.2">
      <c r="A55" s="15" t="s">
        <v>4</v>
      </c>
      <c r="B55" s="18" t="s">
        <v>9</v>
      </c>
      <c r="C55" s="94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5"/>
    </row>
    <row r="56" spans="1:63" x14ac:dyDescent="0.2">
      <c r="A56" s="15" t="s">
        <v>76</v>
      </c>
      <c r="B56" s="19" t="s">
        <v>18</v>
      </c>
      <c r="C56" s="94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5"/>
    </row>
    <row r="57" spans="1:63" x14ac:dyDescent="0.2">
      <c r="A57" s="15"/>
      <c r="B57" s="28" t="s">
        <v>110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40.333222836162584</v>
      </c>
      <c r="AS57" s="65">
        <v>0</v>
      </c>
      <c r="AT57" s="65">
        <v>0</v>
      </c>
      <c r="AU57" s="65">
        <v>0</v>
      </c>
      <c r="AV57" s="65">
        <v>18.852700000000002</v>
      </c>
      <c r="AW57" s="65">
        <v>2.3809000000000005</v>
      </c>
      <c r="AX57" s="65">
        <v>0</v>
      </c>
      <c r="AY57" s="65">
        <v>0</v>
      </c>
      <c r="AZ57" s="65">
        <v>13.023399999999999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8.3671000000000006</v>
      </c>
      <c r="BG57" s="65">
        <v>0.23200000000000001</v>
      </c>
      <c r="BH57" s="65">
        <v>0</v>
      </c>
      <c r="BI57" s="65">
        <v>0</v>
      </c>
      <c r="BJ57" s="65">
        <v>2.9581</v>
      </c>
      <c r="BK57" s="66">
        <f>SUM(C57:BJ57)</f>
        <v>86.147422836162576</v>
      </c>
    </row>
    <row r="58" spans="1:63" x14ac:dyDescent="0.2">
      <c r="A58" s="15"/>
      <c r="B58" s="20" t="s">
        <v>85</v>
      </c>
      <c r="C58" s="71">
        <f>SUM(C57)</f>
        <v>0</v>
      </c>
      <c r="D58" s="71">
        <f t="shared" ref="D58:BJ58" si="16">SUM(D57)</f>
        <v>0</v>
      </c>
      <c r="E58" s="71">
        <f t="shared" si="16"/>
        <v>0</v>
      </c>
      <c r="F58" s="71">
        <f t="shared" si="16"/>
        <v>0</v>
      </c>
      <c r="G58" s="71">
        <f t="shared" si="16"/>
        <v>0</v>
      </c>
      <c r="H58" s="71">
        <f t="shared" si="16"/>
        <v>0</v>
      </c>
      <c r="I58" s="71">
        <f t="shared" si="16"/>
        <v>0</v>
      </c>
      <c r="J58" s="71">
        <f t="shared" si="16"/>
        <v>0</v>
      </c>
      <c r="K58" s="71">
        <f t="shared" si="16"/>
        <v>0</v>
      </c>
      <c r="L58" s="71">
        <f t="shared" si="16"/>
        <v>0</v>
      </c>
      <c r="M58" s="71">
        <f t="shared" si="16"/>
        <v>0</v>
      </c>
      <c r="N58" s="71">
        <f t="shared" si="16"/>
        <v>0</v>
      </c>
      <c r="O58" s="71">
        <f t="shared" si="16"/>
        <v>0</v>
      </c>
      <c r="P58" s="71">
        <f t="shared" si="16"/>
        <v>0</v>
      </c>
      <c r="Q58" s="71">
        <f t="shared" si="16"/>
        <v>0</v>
      </c>
      <c r="R58" s="71">
        <f t="shared" si="16"/>
        <v>0</v>
      </c>
      <c r="S58" s="71">
        <f t="shared" si="16"/>
        <v>0</v>
      </c>
      <c r="T58" s="71">
        <f t="shared" si="16"/>
        <v>0</v>
      </c>
      <c r="U58" s="71">
        <f t="shared" si="16"/>
        <v>0</v>
      </c>
      <c r="V58" s="71">
        <f t="shared" si="16"/>
        <v>0</v>
      </c>
      <c r="W58" s="71">
        <f t="shared" si="16"/>
        <v>0</v>
      </c>
      <c r="X58" s="71">
        <f t="shared" si="16"/>
        <v>0</v>
      </c>
      <c r="Y58" s="71">
        <f t="shared" si="16"/>
        <v>0</v>
      </c>
      <c r="Z58" s="71">
        <f t="shared" si="16"/>
        <v>0</v>
      </c>
      <c r="AA58" s="71">
        <f t="shared" si="16"/>
        <v>0</v>
      </c>
      <c r="AB58" s="71">
        <f t="shared" si="16"/>
        <v>0</v>
      </c>
      <c r="AC58" s="71">
        <f t="shared" si="16"/>
        <v>0</v>
      </c>
      <c r="AD58" s="71">
        <f t="shared" si="16"/>
        <v>0</v>
      </c>
      <c r="AE58" s="71">
        <f t="shared" si="16"/>
        <v>0</v>
      </c>
      <c r="AF58" s="71">
        <f t="shared" si="16"/>
        <v>0</v>
      </c>
      <c r="AG58" s="71">
        <f t="shared" si="16"/>
        <v>0</v>
      </c>
      <c r="AH58" s="71">
        <f t="shared" si="16"/>
        <v>0</v>
      </c>
      <c r="AI58" s="71">
        <f t="shared" si="16"/>
        <v>0</v>
      </c>
      <c r="AJ58" s="71">
        <f t="shared" si="16"/>
        <v>0</v>
      </c>
      <c r="AK58" s="71">
        <f t="shared" si="16"/>
        <v>0</v>
      </c>
      <c r="AL58" s="71">
        <f t="shared" si="16"/>
        <v>0</v>
      </c>
      <c r="AM58" s="71">
        <f t="shared" si="16"/>
        <v>0</v>
      </c>
      <c r="AN58" s="71">
        <f t="shared" si="16"/>
        <v>0</v>
      </c>
      <c r="AO58" s="71">
        <f t="shared" si="16"/>
        <v>0</v>
      </c>
      <c r="AP58" s="71">
        <f t="shared" si="16"/>
        <v>0</v>
      </c>
      <c r="AQ58" s="71">
        <f t="shared" si="16"/>
        <v>0</v>
      </c>
      <c r="AR58" s="80">
        <f t="shared" si="16"/>
        <v>40.333222836162584</v>
      </c>
      <c r="AS58" s="71">
        <f t="shared" si="16"/>
        <v>0</v>
      </c>
      <c r="AT58" s="71">
        <f t="shared" si="16"/>
        <v>0</v>
      </c>
      <c r="AU58" s="71">
        <f t="shared" si="16"/>
        <v>0</v>
      </c>
      <c r="AV58" s="77">
        <f t="shared" si="16"/>
        <v>18.852700000000002</v>
      </c>
      <c r="AW58" s="77">
        <f t="shared" si="16"/>
        <v>2.3809000000000005</v>
      </c>
      <c r="AX58" s="77">
        <f t="shared" si="16"/>
        <v>0</v>
      </c>
      <c r="AY58" s="77">
        <f t="shared" si="16"/>
        <v>0</v>
      </c>
      <c r="AZ58" s="77">
        <f t="shared" si="16"/>
        <v>13.023399999999999</v>
      </c>
      <c r="BA58" s="71">
        <f t="shared" si="16"/>
        <v>0</v>
      </c>
      <c r="BB58" s="71">
        <f t="shared" si="16"/>
        <v>0</v>
      </c>
      <c r="BC58" s="71">
        <f t="shared" si="16"/>
        <v>0</v>
      </c>
      <c r="BD58" s="71">
        <f t="shared" si="16"/>
        <v>0</v>
      </c>
      <c r="BE58" s="71">
        <f t="shared" si="16"/>
        <v>0</v>
      </c>
      <c r="BF58" s="77">
        <f t="shared" si="16"/>
        <v>8.3671000000000006</v>
      </c>
      <c r="BG58" s="77">
        <f t="shared" si="16"/>
        <v>0.23200000000000001</v>
      </c>
      <c r="BH58" s="77">
        <f t="shared" si="16"/>
        <v>0</v>
      </c>
      <c r="BI58" s="77">
        <f t="shared" si="16"/>
        <v>0</v>
      </c>
      <c r="BJ58" s="77">
        <f t="shared" si="16"/>
        <v>2.9581</v>
      </c>
      <c r="BK58" s="78">
        <f>SUM(BK57)</f>
        <v>86.147422836162576</v>
      </c>
    </row>
    <row r="59" spans="1:63" x14ac:dyDescent="0.2">
      <c r="A59" s="15" t="s">
        <v>77</v>
      </c>
      <c r="B59" s="19" t="s">
        <v>19</v>
      </c>
      <c r="C59" s="94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5"/>
    </row>
    <row r="60" spans="1:63" x14ac:dyDescent="0.2">
      <c r="A60" s="15"/>
      <c r="B60" s="20" t="s">
        <v>36</v>
      </c>
      <c r="C60" s="30">
        <v>0</v>
      </c>
      <c r="D60" s="30"/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71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3">
        <f>SUM(C60:BJ60)</f>
        <v>0</v>
      </c>
    </row>
    <row r="61" spans="1:63" x14ac:dyDescent="0.2">
      <c r="A61" s="15"/>
      <c r="B61" s="20" t="s">
        <v>86</v>
      </c>
      <c r="C61" s="30">
        <f t="shared" ref="C61:BJ61" si="17">SUM(C60)</f>
        <v>0</v>
      </c>
      <c r="D61" s="30">
        <f t="shared" si="17"/>
        <v>0</v>
      </c>
      <c r="E61" s="30">
        <f t="shared" si="17"/>
        <v>0</v>
      </c>
      <c r="F61" s="30">
        <f t="shared" si="17"/>
        <v>0</v>
      </c>
      <c r="G61" s="30">
        <f t="shared" si="17"/>
        <v>0</v>
      </c>
      <c r="H61" s="30">
        <f t="shared" si="17"/>
        <v>0</v>
      </c>
      <c r="I61" s="30">
        <f t="shared" si="17"/>
        <v>0</v>
      </c>
      <c r="J61" s="30">
        <f t="shared" si="17"/>
        <v>0</v>
      </c>
      <c r="K61" s="30">
        <f t="shared" si="17"/>
        <v>0</v>
      </c>
      <c r="L61" s="30">
        <f t="shared" si="17"/>
        <v>0</v>
      </c>
      <c r="M61" s="30">
        <f t="shared" si="17"/>
        <v>0</v>
      </c>
      <c r="N61" s="30">
        <f t="shared" si="17"/>
        <v>0</v>
      </c>
      <c r="O61" s="30">
        <f t="shared" si="17"/>
        <v>0</v>
      </c>
      <c r="P61" s="30">
        <f t="shared" si="17"/>
        <v>0</v>
      </c>
      <c r="Q61" s="30">
        <f t="shared" si="17"/>
        <v>0</v>
      </c>
      <c r="R61" s="30">
        <f t="shared" si="17"/>
        <v>0</v>
      </c>
      <c r="S61" s="30">
        <f t="shared" si="17"/>
        <v>0</v>
      </c>
      <c r="T61" s="30">
        <f t="shared" si="17"/>
        <v>0</v>
      </c>
      <c r="U61" s="30">
        <f t="shared" si="17"/>
        <v>0</v>
      </c>
      <c r="V61" s="30">
        <f t="shared" si="17"/>
        <v>0</v>
      </c>
      <c r="W61" s="30">
        <f t="shared" si="17"/>
        <v>0</v>
      </c>
      <c r="X61" s="30">
        <f t="shared" si="17"/>
        <v>0</v>
      </c>
      <c r="Y61" s="30">
        <f t="shared" si="17"/>
        <v>0</v>
      </c>
      <c r="Z61" s="30">
        <f t="shared" si="17"/>
        <v>0</v>
      </c>
      <c r="AA61" s="30">
        <f t="shared" si="17"/>
        <v>0</v>
      </c>
      <c r="AB61" s="30">
        <f t="shared" si="17"/>
        <v>0</v>
      </c>
      <c r="AC61" s="30">
        <f t="shared" si="17"/>
        <v>0</v>
      </c>
      <c r="AD61" s="30">
        <f t="shared" si="17"/>
        <v>0</v>
      </c>
      <c r="AE61" s="30">
        <f t="shared" si="17"/>
        <v>0</v>
      </c>
      <c r="AF61" s="30">
        <f t="shared" si="17"/>
        <v>0</v>
      </c>
      <c r="AG61" s="30">
        <f t="shared" si="17"/>
        <v>0</v>
      </c>
      <c r="AH61" s="30">
        <f t="shared" si="17"/>
        <v>0</v>
      </c>
      <c r="AI61" s="30">
        <f t="shared" si="17"/>
        <v>0</v>
      </c>
      <c r="AJ61" s="30">
        <f t="shared" si="17"/>
        <v>0</v>
      </c>
      <c r="AK61" s="30">
        <f t="shared" si="17"/>
        <v>0</v>
      </c>
      <c r="AL61" s="30">
        <f t="shared" si="17"/>
        <v>0</v>
      </c>
      <c r="AM61" s="30">
        <f t="shared" si="17"/>
        <v>0</v>
      </c>
      <c r="AN61" s="30">
        <f t="shared" si="17"/>
        <v>0</v>
      </c>
      <c r="AO61" s="30">
        <f t="shared" si="17"/>
        <v>0</v>
      </c>
      <c r="AP61" s="30">
        <f t="shared" si="17"/>
        <v>0</v>
      </c>
      <c r="AQ61" s="30">
        <f t="shared" si="17"/>
        <v>0</v>
      </c>
      <c r="AR61" s="71">
        <f t="shared" si="17"/>
        <v>0</v>
      </c>
      <c r="AS61" s="30">
        <f t="shared" si="17"/>
        <v>0</v>
      </c>
      <c r="AT61" s="30">
        <f t="shared" si="17"/>
        <v>0</v>
      </c>
      <c r="AU61" s="30">
        <f t="shared" si="17"/>
        <v>0</v>
      </c>
      <c r="AV61" s="30">
        <f t="shared" si="17"/>
        <v>0</v>
      </c>
      <c r="AW61" s="30">
        <f t="shared" si="17"/>
        <v>0</v>
      </c>
      <c r="AX61" s="30">
        <f t="shared" si="17"/>
        <v>0</v>
      </c>
      <c r="AY61" s="30">
        <f t="shared" si="17"/>
        <v>0</v>
      </c>
      <c r="AZ61" s="30">
        <f t="shared" si="17"/>
        <v>0</v>
      </c>
      <c r="BA61" s="30">
        <f t="shared" si="17"/>
        <v>0</v>
      </c>
      <c r="BB61" s="30">
        <f t="shared" si="17"/>
        <v>0</v>
      </c>
      <c r="BC61" s="30">
        <f t="shared" si="17"/>
        <v>0</v>
      </c>
      <c r="BD61" s="30">
        <f t="shared" si="17"/>
        <v>0</v>
      </c>
      <c r="BE61" s="30">
        <f t="shared" si="17"/>
        <v>0</v>
      </c>
      <c r="BF61" s="30">
        <f t="shared" si="17"/>
        <v>0</v>
      </c>
      <c r="BG61" s="30">
        <f t="shared" si="17"/>
        <v>0</v>
      </c>
      <c r="BH61" s="30">
        <f t="shared" si="17"/>
        <v>0</v>
      </c>
      <c r="BI61" s="30">
        <f t="shared" si="17"/>
        <v>0</v>
      </c>
      <c r="BJ61" s="30">
        <f t="shared" si="17"/>
        <v>0</v>
      </c>
      <c r="BK61" s="33">
        <f>SUM(BK60)</f>
        <v>0</v>
      </c>
    </row>
    <row r="62" spans="1:63" x14ac:dyDescent="0.2">
      <c r="A62" s="15"/>
      <c r="B62" s="21" t="s">
        <v>84</v>
      </c>
      <c r="C62" s="32">
        <f>C61+C58</f>
        <v>0</v>
      </c>
      <c r="D62" s="32">
        <f t="shared" ref="D62:BJ62" si="18">D61+D58</f>
        <v>0</v>
      </c>
      <c r="E62" s="32">
        <f t="shared" si="18"/>
        <v>0</v>
      </c>
      <c r="F62" s="32">
        <f t="shared" si="18"/>
        <v>0</v>
      </c>
      <c r="G62" s="32">
        <f t="shared" si="18"/>
        <v>0</v>
      </c>
      <c r="H62" s="32">
        <f t="shared" si="18"/>
        <v>0</v>
      </c>
      <c r="I62" s="32">
        <f t="shared" si="18"/>
        <v>0</v>
      </c>
      <c r="J62" s="32">
        <f t="shared" si="18"/>
        <v>0</v>
      </c>
      <c r="K62" s="32">
        <f t="shared" si="18"/>
        <v>0</v>
      </c>
      <c r="L62" s="32">
        <f t="shared" si="18"/>
        <v>0</v>
      </c>
      <c r="M62" s="32">
        <f t="shared" si="18"/>
        <v>0</v>
      </c>
      <c r="N62" s="32">
        <f t="shared" si="18"/>
        <v>0</v>
      </c>
      <c r="O62" s="32">
        <f t="shared" si="18"/>
        <v>0</v>
      </c>
      <c r="P62" s="32">
        <f t="shared" si="18"/>
        <v>0</v>
      </c>
      <c r="Q62" s="32">
        <f t="shared" si="18"/>
        <v>0</v>
      </c>
      <c r="R62" s="32">
        <f t="shared" si="18"/>
        <v>0</v>
      </c>
      <c r="S62" s="32">
        <f t="shared" si="18"/>
        <v>0</v>
      </c>
      <c r="T62" s="32">
        <f t="shared" si="18"/>
        <v>0</v>
      </c>
      <c r="U62" s="32">
        <f t="shared" si="18"/>
        <v>0</v>
      </c>
      <c r="V62" s="32">
        <f t="shared" si="18"/>
        <v>0</v>
      </c>
      <c r="W62" s="32">
        <f t="shared" si="18"/>
        <v>0</v>
      </c>
      <c r="X62" s="32">
        <f t="shared" si="18"/>
        <v>0</v>
      </c>
      <c r="Y62" s="32">
        <f t="shared" si="18"/>
        <v>0</v>
      </c>
      <c r="Z62" s="32">
        <f t="shared" si="18"/>
        <v>0</v>
      </c>
      <c r="AA62" s="32">
        <f t="shared" si="18"/>
        <v>0</v>
      </c>
      <c r="AB62" s="32">
        <f t="shared" si="18"/>
        <v>0</v>
      </c>
      <c r="AC62" s="32">
        <f t="shared" si="18"/>
        <v>0</v>
      </c>
      <c r="AD62" s="32">
        <f t="shared" si="18"/>
        <v>0</v>
      </c>
      <c r="AE62" s="32">
        <f t="shared" si="18"/>
        <v>0</v>
      </c>
      <c r="AF62" s="32">
        <f t="shared" si="18"/>
        <v>0</v>
      </c>
      <c r="AG62" s="32">
        <f t="shared" si="18"/>
        <v>0</v>
      </c>
      <c r="AH62" s="32">
        <f t="shared" si="18"/>
        <v>0</v>
      </c>
      <c r="AI62" s="32">
        <f t="shared" si="18"/>
        <v>0</v>
      </c>
      <c r="AJ62" s="32">
        <f t="shared" si="18"/>
        <v>0</v>
      </c>
      <c r="AK62" s="32">
        <f t="shared" si="18"/>
        <v>0</v>
      </c>
      <c r="AL62" s="32">
        <f t="shared" si="18"/>
        <v>0</v>
      </c>
      <c r="AM62" s="32">
        <f t="shared" si="18"/>
        <v>0</v>
      </c>
      <c r="AN62" s="32">
        <f t="shared" si="18"/>
        <v>0</v>
      </c>
      <c r="AO62" s="32">
        <f t="shared" si="18"/>
        <v>0</v>
      </c>
      <c r="AP62" s="32">
        <f t="shared" si="18"/>
        <v>0</v>
      </c>
      <c r="AQ62" s="32">
        <f t="shared" si="18"/>
        <v>0</v>
      </c>
      <c r="AR62" s="68">
        <f t="shared" si="18"/>
        <v>40.333222836162584</v>
      </c>
      <c r="AS62" s="32">
        <f t="shared" si="18"/>
        <v>0</v>
      </c>
      <c r="AT62" s="32">
        <f t="shared" si="18"/>
        <v>0</v>
      </c>
      <c r="AU62" s="32">
        <f t="shared" si="18"/>
        <v>0</v>
      </c>
      <c r="AV62" s="61">
        <f t="shared" si="18"/>
        <v>18.852700000000002</v>
      </c>
      <c r="AW62" s="61">
        <f t="shared" si="18"/>
        <v>2.3809000000000005</v>
      </c>
      <c r="AX62" s="61">
        <f t="shared" si="18"/>
        <v>0</v>
      </c>
      <c r="AY62" s="61">
        <f t="shared" si="18"/>
        <v>0</v>
      </c>
      <c r="AZ62" s="61">
        <f t="shared" si="18"/>
        <v>13.023399999999999</v>
      </c>
      <c r="BA62" s="32">
        <f t="shared" si="18"/>
        <v>0</v>
      </c>
      <c r="BB62" s="32">
        <f t="shared" si="18"/>
        <v>0</v>
      </c>
      <c r="BC62" s="32">
        <f t="shared" si="18"/>
        <v>0</v>
      </c>
      <c r="BD62" s="32">
        <f t="shared" si="18"/>
        <v>0</v>
      </c>
      <c r="BE62" s="32">
        <f t="shared" si="18"/>
        <v>0</v>
      </c>
      <c r="BF62" s="61">
        <f t="shared" si="18"/>
        <v>8.3671000000000006</v>
      </c>
      <c r="BG62" s="61">
        <f t="shared" si="18"/>
        <v>0.23200000000000001</v>
      </c>
      <c r="BH62" s="61">
        <f t="shared" si="18"/>
        <v>0</v>
      </c>
      <c r="BI62" s="61">
        <f t="shared" si="18"/>
        <v>0</v>
      </c>
      <c r="BJ62" s="61">
        <f t="shared" si="18"/>
        <v>2.9581</v>
      </c>
      <c r="BK62" s="61">
        <f>BK61+BK58</f>
        <v>86.147422836162576</v>
      </c>
    </row>
    <row r="63" spans="1:63" ht="4.5" customHeight="1" x14ac:dyDescent="0.2">
      <c r="A63" s="15"/>
      <c r="B63" s="19"/>
      <c r="C63" s="94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5"/>
    </row>
    <row r="64" spans="1:63" x14ac:dyDescent="0.2">
      <c r="A64" s="15" t="s">
        <v>20</v>
      </c>
      <c r="B64" s="18" t="s">
        <v>21</v>
      </c>
      <c r="C64" s="94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5"/>
    </row>
    <row r="65" spans="1:64" x14ac:dyDescent="0.2">
      <c r="A65" s="15" t="s">
        <v>76</v>
      </c>
      <c r="B65" s="19" t="s">
        <v>22</v>
      </c>
      <c r="C65" s="94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5"/>
    </row>
    <row r="66" spans="1:64" x14ac:dyDescent="0.2">
      <c r="A66" s="15"/>
      <c r="B66" s="20" t="s">
        <v>36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71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3">
        <f>SUM(C66:BJ66)</f>
        <v>0</v>
      </c>
    </row>
    <row r="67" spans="1:64" x14ac:dyDescent="0.2">
      <c r="A67" s="15"/>
      <c r="B67" s="21" t="s">
        <v>83</v>
      </c>
      <c r="C67" s="30">
        <f t="shared" ref="C67:BJ67" si="19">SUM(C66)</f>
        <v>0</v>
      </c>
      <c r="D67" s="30">
        <f t="shared" si="19"/>
        <v>0</v>
      </c>
      <c r="E67" s="30">
        <f t="shared" si="19"/>
        <v>0</v>
      </c>
      <c r="F67" s="30">
        <f t="shared" si="19"/>
        <v>0</v>
      </c>
      <c r="G67" s="30">
        <f t="shared" si="19"/>
        <v>0</v>
      </c>
      <c r="H67" s="30">
        <f t="shared" si="19"/>
        <v>0</v>
      </c>
      <c r="I67" s="30">
        <f t="shared" si="19"/>
        <v>0</v>
      </c>
      <c r="J67" s="30">
        <f t="shared" si="19"/>
        <v>0</v>
      </c>
      <c r="K67" s="30">
        <f t="shared" si="19"/>
        <v>0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0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 t="shared" si="19"/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71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0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3">
        <f>SUM(BK66)</f>
        <v>0</v>
      </c>
    </row>
    <row r="68" spans="1:64" ht="4.5" customHeight="1" x14ac:dyDescent="0.2">
      <c r="A68" s="15"/>
      <c r="B68" s="23"/>
      <c r="C68" s="94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5"/>
    </row>
    <row r="69" spans="1:64" x14ac:dyDescent="0.2">
      <c r="A69" s="15"/>
      <c r="B69" s="24" t="s">
        <v>99</v>
      </c>
      <c r="C69" s="38">
        <f>C28+C47+C53+C62+C67</f>
        <v>0</v>
      </c>
      <c r="D69" s="38">
        <f t="shared" ref="D69:BJ69" si="20">D28+D47+D53+D62+D67</f>
        <v>249.9424142305466</v>
      </c>
      <c r="E69" s="38">
        <f t="shared" si="20"/>
        <v>0</v>
      </c>
      <c r="F69" s="38">
        <f t="shared" si="20"/>
        <v>0</v>
      </c>
      <c r="G69" s="38">
        <f t="shared" si="20"/>
        <v>0</v>
      </c>
      <c r="H69" s="63">
        <f t="shared" si="20"/>
        <v>68.834180465290046</v>
      </c>
      <c r="I69" s="63">
        <f t="shared" si="20"/>
        <v>317.92724640915208</v>
      </c>
      <c r="J69" s="63">
        <f t="shared" si="20"/>
        <v>67.453168822837199</v>
      </c>
      <c r="K69" s="63">
        <f t="shared" si="20"/>
        <v>0</v>
      </c>
      <c r="L69" s="63">
        <f t="shared" si="20"/>
        <v>126.40229877944816</v>
      </c>
      <c r="M69" s="38">
        <f t="shared" si="20"/>
        <v>0</v>
      </c>
      <c r="N69" s="38">
        <f t="shared" si="20"/>
        <v>0</v>
      </c>
      <c r="O69" s="38">
        <f t="shared" si="20"/>
        <v>0</v>
      </c>
      <c r="P69" s="38">
        <f t="shared" si="20"/>
        <v>0</v>
      </c>
      <c r="Q69" s="38">
        <f t="shared" si="20"/>
        <v>0</v>
      </c>
      <c r="R69" s="63">
        <f t="shared" si="20"/>
        <v>46.198381019135944</v>
      </c>
      <c r="S69" s="63">
        <f t="shared" si="20"/>
        <v>16.667018272212641</v>
      </c>
      <c r="T69" s="63">
        <f t="shared" si="20"/>
        <v>118.927302179257</v>
      </c>
      <c r="U69" s="63">
        <f t="shared" si="20"/>
        <v>0</v>
      </c>
      <c r="V69" s="63">
        <f t="shared" si="20"/>
        <v>20.06454134244764</v>
      </c>
      <c r="W69" s="38">
        <f t="shared" si="20"/>
        <v>0</v>
      </c>
      <c r="X69" s="38">
        <f t="shared" si="20"/>
        <v>1.0810467934899998E-2</v>
      </c>
      <c r="Y69" s="38">
        <f t="shared" si="20"/>
        <v>0</v>
      </c>
      <c r="Z69" s="38">
        <f t="shared" si="20"/>
        <v>0</v>
      </c>
      <c r="AA69" s="38">
        <f t="shared" si="20"/>
        <v>0</v>
      </c>
      <c r="AB69" s="63">
        <f t="shared" si="20"/>
        <v>488.05426328289451</v>
      </c>
      <c r="AC69" s="63">
        <f t="shared" si="20"/>
        <v>217.63196231850759</v>
      </c>
      <c r="AD69" s="63">
        <f t="shared" si="20"/>
        <v>21.954726637934495</v>
      </c>
      <c r="AE69" s="63">
        <f t="shared" si="20"/>
        <v>0</v>
      </c>
      <c r="AF69" s="63">
        <f t="shared" si="20"/>
        <v>430.83418798568255</v>
      </c>
      <c r="AG69" s="38">
        <f t="shared" si="20"/>
        <v>0</v>
      </c>
      <c r="AH69" s="38">
        <f t="shared" si="20"/>
        <v>0</v>
      </c>
      <c r="AI69" s="38">
        <f t="shared" si="20"/>
        <v>0</v>
      </c>
      <c r="AJ69" s="38">
        <f t="shared" si="20"/>
        <v>0</v>
      </c>
      <c r="AK69" s="38">
        <f t="shared" si="20"/>
        <v>0</v>
      </c>
      <c r="AL69" s="63">
        <f t="shared" si="20"/>
        <v>525.16261105507954</v>
      </c>
      <c r="AM69" s="63">
        <f t="shared" si="20"/>
        <v>94.959191877810611</v>
      </c>
      <c r="AN69" s="63">
        <f t="shared" si="20"/>
        <v>111.51309547780319</v>
      </c>
      <c r="AO69" s="63">
        <f t="shared" si="20"/>
        <v>0</v>
      </c>
      <c r="AP69" s="63">
        <f t="shared" si="20"/>
        <v>225.6217957643868</v>
      </c>
      <c r="AQ69" s="38">
        <f t="shared" si="20"/>
        <v>0</v>
      </c>
      <c r="AR69" s="72">
        <f t="shared" si="20"/>
        <v>40.333222836162584</v>
      </c>
      <c r="AS69" s="38">
        <f t="shared" si="20"/>
        <v>0</v>
      </c>
      <c r="AT69" s="38">
        <f t="shared" si="20"/>
        <v>0</v>
      </c>
      <c r="AU69" s="38">
        <f t="shared" si="20"/>
        <v>0</v>
      </c>
      <c r="AV69" s="63">
        <f t="shared" si="20"/>
        <v>530.77889817224957</v>
      </c>
      <c r="AW69" s="63">
        <f t="shared" si="20"/>
        <v>96.325237238048587</v>
      </c>
      <c r="AX69" s="63">
        <f t="shared" si="20"/>
        <v>4.9147367364513999</v>
      </c>
      <c r="AY69" s="63">
        <f t="shared" si="20"/>
        <v>0</v>
      </c>
      <c r="AZ69" s="63">
        <f t="shared" si="20"/>
        <v>272.87813809843453</v>
      </c>
      <c r="BA69" s="38">
        <f t="shared" si="20"/>
        <v>0</v>
      </c>
      <c r="BB69" s="38">
        <f t="shared" si="20"/>
        <v>0</v>
      </c>
      <c r="BC69" s="38">
        <f t="shared" si="20"/>
        <v>0</v>
      </c>
      <c r="BD69" s="38">
        <f t="shared" si="20"/>
        <v>0</v>
      </c>
      <c r="BE69" s="38">
        <f t="shared" si="20"/>
        <v>0</v>
      </c>
      <c r="BF69" s="38">
        <f t="shared" si="20"/>
        <v>142.28520380265033</v>
      </c>
      <c r="BG69" s="38">
        <f t="shared" si="20"/>
        <v>11.181202005053999</v>
      </c>
      <c r="BH69" s="38">
        <f t="shared" si="20"/>
        <v>11.9588455763221</v>
      </c>
      <c r="BI69" s="38">
        <f t="shared" si="20"/>
        <v>0</v>
      </c>
      <c r="BJ69" s="38">
        <f t="shared" si="20"/>
        <v>38.508583327259899</v>
      </c>
      <c r="BK69" s="38">
        <f>BK28+BK47+BK53+BK62+BK67</f>
        <v>4297.3232641809936</v>
      </c>
    </row>
    <row r="70" spans="1:64" ht="4.5" customHeight="1" x14ac:dyDescent="0.2">
      <c r="A70" s="15"/>
      <c r="B70" s="24"/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3"/>
    </row>
    <row r="71" spans="1:64" ht="14.25" customHeight="1" x14ac:dyDescent="0.3">
      <c r="A71" s="15" t="s">
        <v>5</v>
      </c>
      <c r="B71" s="25" t="s">
        <v>24</v>
      </c>
      <c r="C71" s="91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3"/>
    </row>
    <row r="72" spans="1:64" x14ac:dyDescent="0.2">
      <c r="A72" s="15"/>
      <c r="B72" s="28" t="s">
        <v>111</v>
      </c>
      <c r="C72" s="34">
        <v>0</v>
      </c>
      <c r="D72" s="34">
        <v>0.80445101980639999</v>
      </c>
      <c r="E72" s="34">
        <v>0</v>
      </c>
      <c r="F72" s="34">
        <v>0</v>
      </c>
      <c r="G72" s="34">
        <v>0</v>
      </c>
      <c r="H72" s="34">
        <v>2.2280731069881985</v>
      </c>
      <c r="I72" s="34">
        <v>0.1174447193869</v>
      </c>
      <c r="J72" s="34">
        <v>0</v>
      </c>
      <c r="K72" s="34">
        <v>0</v>
      </c>
      <c r="L72" s="34">
        <v>0.51477235151569989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1.7669540958355661</v>
      </c>
      <c r="S72" s="34">
        <v>2.5903248063999999E-3</v>
      </c>
      <c r="T72" s="34">
        <v>0</v>
      </c>
      <c r="U72" s="34">
        <v>0</v>
      </c>
      <c r="V72" s="34">
        <v>0.19670047409630001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12.635277336566105</v>
      </c>
      <c r="AC72" s="34">
        <v>0.21649877451580005</v>
      </c>
      <c r="AD72" s="34">
        <v>0</v>
      </c>
      <c r="AE72" s="34">
        <v>0</v>
      </c>
      <c r="AF72" s="34">
        <v>2.7095629049009995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9.3230061739713985</v>
      </c>
      <c r="AM72" s="34">
        <v>0.16486667977400002</v>
      </c>
      <c r="AN72" s="34">
        <v>0</v>
      </c>
      <c r="AO72" s="34">
        <v>0</v>
      </c>
      <c r="AP72" s="34">
        <v>0.7930022915153</v>
      </c>
      <c r="AQ72" s="34">
        <v>0</v>
      </c>
      <c r="AR72" s="65">
        <v>0</v>
      </c>
      <c r="AS72" s="34">
        <v>0</v>
      </c>
      <c r="AT72" s="34">
        <v>0</v>
      </c>
      <c r="AU72" s="34">
        <v>0</v>
      </c>
      <c r="AV72" s="34">
        <v>5.0474328291321919</v>
      </c>
      <c r="AW72" s="34">
        <v>8.8885059225499996E-2</v>
      </c>
      <c r="AX72" s="34">
        <v>0</v>
      </c>
      <c r="AY72" s="34">
        <v>0</v>
      </c>
      <c r="AZ72" s="34">
        <v>1.521540668773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2.0856057294806982</v>
      </c>
      <c r="BG72" s="34">
        <v>3.8902253451399998E-2</v>
      </c>
      <c r="BH72" s="34">
        <v>0</v>
      </c>
      <c r="BI72" s="34">
        <v>0</v>
      </c>
      <c r="BJ72" s="34">
        <v>0.10496499174170001</v>
      </c>
      <c r="BK72" s="33">
        <f>SUM(C72:BJ72)</f>
        <v>40.360531785483552</v>
      </c>
    </row>
    <row r="73" spans="1:64" ht="13.5" thickBot="1" x14ac:dyDescent="0.25">
      <c r="A73" s="26"/>
      <c r="B73" s="21" t="s">
        <v>83</v>
      </c>
      <c r="C73" s="30">
        <f t="shared" ref="C73:BJ73" si="21">SUM(C72)</f>
        <v>0</v>
      </c>
      <c r="D73" s="30">
        <f t="shared" si="21"/>
        <v>0.80445101980639999</v>
      </c>
      <c r="E73" s="30">
        <f t="shared" si="21"/>
        <v>0</v>
      </c>
      <c r="F73" s="30">
        <f t="shared" si="21"/>
        <v>0</v>
      </c>
      <c r="G73" s="30">
        <f t="shared" si="21"/>
        <v>0</v>
      </c>
      <c r="H73" s="62">
        <f t="shared" si="21"/>
        <v>2.2280731069881985</v>
      </c>
      <c r="I73" s="62">
        <f t="shared" si="21"/>
        <v>0.1174447193869</v>
      </c>
      <c r="J73" s="62">
        <f t="shared" si="21"/>
        <v>0</v>
      </c>
      <c r="K73" s="62">
        <f t="shared" si="21"/>
        <v>0</v>
      </c>
      <c r="L73" s="62">
        <f t="shared" si="21"/>
        <v>0.51477235151569989</v>
      </c>
      <c r="M73" s="30">
        <f t="shared" si="21"/>
        <v>0</v>
      </c>
      <c r="N73" s="30">
        <f t="shared" si="21"/>
        <v>0</v>
      </c>
      <c r="O73" s="30">
        <f t="shared" si="21"/>
        <v>0</v>
      </c>
      <c r="P73" s="30">
        <f t="shared" si="21"/>
        <v>0</v>
      </c>
      <c r="Q73" s="30">
        <f t="shared" si="21"/>
        <v>0</v>
      </c>
      <c r="R73" s="62">
        <f t="shared" si="21"/>
        <v>1.7669540958355661</v>
      </c>
      <c r="S73" s="62">
        <f t="shared" si="21"/>
        <v>2.5903248063999999E-3</v>
      </c>
      <c r="T73" s="62">
        <f t="shared" si="21"/>
        <v>0</v>
      </c>
      <c r="U73" s="62">
        <f t="shared" si="21"/>
        <v>0</v>
      </c>
      <c r="V73" s="62">
        <f t="shared" si="21"/>
        <v>0.19670047409630001</v>
      </c>
      <c r="W73" s="30">
        <f t="shared" si="21"/>
        <v>0</v>
      </c>
      <c r="X73" s="30">
        <f t="shared" si="21"/>
        <v>0</v>
      </c>
      <c r="Y73" s="30">
        <f t="shared" si="21"/>
        <v>0</v>
      </c>
      <c r="Z73" s="30">
        <f t="shared" si="21"/>
        <v>0</v>
      </c>
      <c r="AA73" s="30">
        <f t="shared" si="21"/>
        <v>0</v>
      </c>
      <c r="AB73" s="62">
        <f t="shared" si="21"/>
        <v>12.635277336566105</v>
      </c>
      <c r="AC73" s="62">
        <f t="shared" si="21"/>
        <v>0.21649877451580005</v>
      </c>
      <c r="AD73" s="62">
        <f t="shared" si="21"/>
        <v>0</v>
      </c>
      <c r="AE73" s="62">
        <f t="shared" si="21"/>
        <v>0</v>
      </c>
      <c r="AF73" s="62">
        <f t="shared" si="21"/>
        <v>2.7095629049009995</v>
      </c>
      <c r="AG73" s="30">
        <f t="shared" si="21"/>
        <v>0</v>
      </c>
      <c r="AH73" s="30">
        <f t="shared" si="21"/>
        <v>0</v>
      </c>
      <c r="AI73" s="30">
        <f t="shared" si="21"/>
        <v>0</v>
      </c>
      <c r="AJ73" s="30">
        <f t="shared" si="21"/>
        <v>0</v>
      </c>
      <c r="AK73" s="30">
        <f t="shared" si="21"/>
        <v>0</v>
      </c>
      <c r="AL73" s="62">
        <f t="shared" si="21"/>
        <v>9.3230061739713985</v>
      </c>
      <c r="AM73" s="62">
        <f t="shared" si="21"/>
        <v>0.16486667977400002</v>
      </c>
      <c r="AN73" s="62">
        <f t="shared" si="21"/>
        <v>0</v>
      </c>
      <c r="AO73" s="62">
        <f t="shared" si="21"/>
        <v>0</v>
      </c>
      <c r="AP73" s="62">
        <f t="shared" si="21"/>
        <v>0.7930022915153</v>
      </c>
      <c r="AQ73" s="30">
        <f t="shared" si="21"/>
        <v>0</v>
      </c>
      <c r="AR73" s="71">
        <f t="shared" si="21"/>
        <v>0</v>
      </c>
      <c r="AS73" s="30">
        <f t="shared" si="21"/>
        <v>0</v>
      </c>
      <c r="AT73" s="30">
        <f t="shared" si="21"/>
        <v>0</v>
      </c>
      <c r="AU73" s="30">
        <f t="shared" si="21"/>
        <v>0</v>
      </c>
      <c r="AV73" s="62">
        <f t="shared" si="21"/>
        <v>5.0474328291321919</v>
      </c>
      <c r="AW73" s="62">
        <f t="shared" si="21"/>
        <v>8.8885059225499996E-2</v>
      </c>
      <c r="AX73" s="62">
        <f t="shared" si="21"/>
        <v>0</v>
      </c>
      <c r="AY73" s="62">
        <f t="shared" si="21"/>
        <v>0</v>
      </c>
      <c r="AZ73" s="62">
        <f t="shared" si="21"/>
        <v>1.521540668773</v>
      </c>
      <c r="BA73" s="30">
        <f t="shared" si="21"/>
        <v>0</v>
      </c>
      <c r="BB73" s="30">
        <f t="shared" si="21"/>
        <v>0</v>
      </c>
      <c r="BC73" s="30">
        <f t="shared" si="21"/>
        <v>0</v>
      </c>
      <c r="BD73" s="30">
        <f t="shared" si="21"/>
        <v>0</v>
      </c>
      <c r="BE73" s="30">
        <f t="shared" si="21"/>
        <v>0</v>
      </c>
      <c r="BF73" s="62">
        <f t="shared" si="21"/>
        <v>2.0856057294806982</v>
      </c>
      <c r="BG73" s="62">
        <f t="shared" si="21"/>
        <v>3.8902253451399998E-2</v>
      </c>
      <c r="BH73" s="62">
        <f t="shared" si="21"/>
        <v>0</v>
      </c>
      <c r="BI73" s="62">
        <f t="shared" si="21"/>
        <v>0</v>
      </c>
      <c r="BJ73" s="62">
        <f t="shared" si="21"/>
        <v>0.10496499174170001</v>
      </c>
      <c r="BK73" s="64">
        <f>SUM(BK72)</f>
        <v>40.360531785483552</v>
      </c>
    </row>
    <row r="74" spans="1:64" x14ac:dyDescent="0.2">
      <c r="A74" s="4"/>
      <c r="B74" s="17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</row>
    <row r="75" spans="1:64" x14ac:dyDescent="0.2">
      <c r="A75" s="4"/>
      <c r="B75" s="17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43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43"/>
    </row>
    <row r="76" spans="1:64" x14ac:dyDescent="0.2">
      <c r="A76" s="4"/>
      <c r="B76" s="1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87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</row>
    <row r="77" spans="1:64" x14ac:dyDescent="0.2">
      <c r="A77" s="4"/>
      <c r="B77" s="1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75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</row>
    <row r="78" spans="1:64" x14ac:dyDescent="0.2">
      <c r="A78" s="4"/>
      <c r="B78" s="1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75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</row>
    <row r="79" spans="1:64" x14ac:dyDescent="0.2">
      <c r="A79" s="4"/>
      <c r="B79" s="1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43"/>
    </row>
    <row r="80" spans="1:64" x14ac:dyDescent="0.2">
      <c r="A80" s="4"/>
      <c r="B80" s="4" t="s">
        <v>121</v>
      </c>
      <c r="D80" s="36"/>
      <c r="L80" s="16" t="s">
        <v>37</v>
      </c>
      <c r="BK80" s="36"/>
    </row>
    <row r="81" spans="1:63" x14ac:dyDescent="0.2">
      <c r="A81" s="4"/>
      <c r="B81" s="4" t="s">
        <v>122</v>
      </c>
      <c r="D81" s="36"/>
      <c r="L81" s="4" t="s">
        <v>29</v>
      </c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</row>
    <row r="82" spans="1:63" x14ac:dyDescent="0.2">
      <c r="L82" s="4" t="s">
        <v>30</v>
      </c>
      <c r="BK82" s="43"/>
    </row>
    <row r="83" spans="1:63" x14ac:dyDescent="0.2">
      <c r="B83" s="4" t="s">
        <v>32</v>
      </c>
      <c r="L83" s="4" t="s">
        <v>98</v>
      </c>
      <c r="BK83" s="43"/>
    </row>
    <row r="84" spans="1:63" x14ac:dyDescent="0.2">
      <c r="B84" s="4" t="s">
        <v>33</v>
      </c>
      <c r="L84" s="4" t="s">
        <v>100</v>
      </c>
      <c r="BK84" s="43"/>
    </row>
    <row r="85" spans="1:63" x14ac:dyDescent="0.2">
      <c r="B85" s="4"/>
      <c r="L85" s="4" t="s">
        <v>31</v>
      </c>
      <c r="BK85" s="43"/>
    </row>
    <row r="86" spans="1:63" x14ac:dyDescent="0.2">
      <c r="BK86" s="43"/>
    </row>
    <row r="87" spans="1:63" x14ac:dyDescent="0.2">
      <c r="BK87" s="37"/>
    </row>
    <row r="88" spans="1:63" x14ac:dyDescent="0.2">
      <c r="BK88" s="43"/>
    </row>
    <row r="93" spans="1:63" x14ac:dyDescent="0.2">
      <c r="B93" s="4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50:BK50"/>
    <mergeCell ref="C49:BK49"/>
    <mergeCell ref="C48:BK48"/>
    <mergeCell ref="C34:BK34"/>
    <mergeCell ref="C31:BK31"/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  <ignoredErrors>
    <ignoredError sqref="C58:BK58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7"/>
  <sheetViews>
    <sheetView topLeftCell="A4" zoomScaleNormal="100" workbookViewId="0">
      <selection activeCell="B4" sqref="B4"/>
    </sheetView>
  </sheetViews>
  <sheetFormatPr defaultRowHeight="12.75" x14ac:dyDescent="0.2"/>
  <cols>
    <col min="1" max="1" width="2.28515625" style="46" customWidth="1"/>
    <col min="2" max="2" width="6.42578125" style="46" customWidth="1"/>
    <col min="3" max="3" width="25.28515625" style="46" bestFit="1" customWidth="1"/>
    <col min="4" max="6" width="18.28515625" style="46" bestFit="1" customWidth="1"/>
    <col min="7" max="7" width="17.28515625" style="46" bestFit="1" customWidth="1"/>
    <col min="8" max="8" width="19.85546875" style="46" bestFit="1" customWidth="1"/>
    <col min="9" max="9" width="15.85546875" style="46" bestFit="1" customWidth="1"/>
    <col min="10" max="10" width="17" style="46" bestFit="1" customWidth="1"/>
    <col min="11" max="12" width="19.85546875" style="46" bestFit="1" customWidth="1"/>
    <col min="13" max="14" width="9.140625" style="46"/>
    <col min="15" max="15" width="12.85546875" style="46" bestFit="1" customWidth="1"/>
    <col min="16" max="16384" width="9.140625" style="46"/>
  </cols>
  <sheetData>
    <row r="1" spans="2:12" hidden="1" x14ac:dyDescent="0.2"/>
    <row r="2" spans="2:12" ht="17.25" hidden="1" customHeight="1" x14ac:dyDescent="0.2">
      <c r="B2" s="116" t="s">
        <v>128</v>
      </c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2:12" ht="17.25" hidden="1" customHeight="1" x14ac:dyDescent="0.2">
      <c r="B3" s="116" t="s">
        <v>112</v>
      </c>
      <c r="C3" s="117"/>
      <c r="D3" s="117"/>
      <c r="E3" s="117"/>
      <c r="F3" s="117"/>
      <c r="G3" s="117"/>
      <c r="H3" s="117"/>
      <c r="I3" s="117"/>
      <c r="J3" s="117"/>
      <c r="K3" s="117"/>
      <c r="L3" s="118"/>
    </row>
    <row r="4" spans="2:12" ht="30" x14ac:dyDescent="0.2">
      <c r="B4" s="45" t="s">
        <v>75</v>
      </c>
      <c r="C4" s="47" t="s">
        <v>38</v>
      </c>
      <c r="D4" s="47" t="s">
        <v>87</v>
      </c>
      <c r="E4" s="47" t="s">
        <v>88</v>
      </c>
      <c r="F4" s="47" t="s">
        <v>7</v>
      </c>
      <c r="G4" s="47" t="s">
        <v>8</v>
      </c>
      <c r="H4" s="47" t="s">
        <v>21</v>
      </c>
      <c r="I4" s="47" t="s">
        <v>94</v>
      </c>
      <c r="J4" s="47" t="s">
        <v>95</v>
      </c>
      <c r="K4" s="47" t="s">
        <v>74</v>
      </c>
      <c r="L4" s="47" t="s">
        <v>96</v>
      </c>
    </row>
    <row r="5" spans="2:12" x14ac:dyDescent="0.2">
      <c r="B5" s="48">
        <v>1</v>
      </c>
      <c r="C5" s="49" t="s">
        <v>39</v>
      </c>
      <c r="D5" s="50">
        <v>0</v>
      </c>
      <c r="E5" s="50">
        <v>0</v>
      </c>
      <c r="F5" s="50">
        <v>0.23240012293449999</v>
      </c>
      <c r="G5" s="50">
        <v>8.3404496449999994E-3</v>
      </c>
      <c r="H5" s="50">
        <v>0</v>
      </c>
      <c r="I5" s="59">
        <v>0</v>
      </c>
      <c r="J5" s="51">
        <v>0</v>
      </c>
      <c r="K5" s="51">
        <f>SUM(D5:J5)</f>
        <v>0.24074057257949999</v>
      </c>
      <c r="L5" s="50">
        <v>5.1887386999999998E-5</v>
      </c>
    </row>
    <row r="6" spans="2:12" x14ac:dyDescent="0.2">
      <c r="B6" s="48">
        <v>2</v>
      </c>
      <c r="C6" s="52" t="s">
        <v>40</v>
      </c>
      <c r="D6" s="50">
        <v>1.3009516490284998</v>
      </c>
      <c r="E6" s="50">
        <v>1.0877730173824003</v>
      </c>
      <c r="F6" s="50">
        <v>29.206865624894444</v>
      </c>
      <c r="G6" s="50">
        <v>1.8971745575329981</v>
      </c>
      <c r="H6" s="50">
        <v>0</v>
      </c>
      <c r="I6" s="59">
        <v>0.54949999999999999</v>
      </c>
      <c r="J6" s="51">
        <v>0</v>
      </c>
      <c r="K6" s="51">
        <f t="shared" ref="K6:K41" si="0">SUM(D6:J6)</f>
        <v>34.042264848838343</v>
      </c>
      <c r="L6" s="50">
        <v>0.37398191357119998</v>
      </c>
    </row>
    <row r="7" spans="2:12" x14ac:dyDescent="0.2">
      <c r="B7" s="48">
        <v>3</v>
      </c>
      <c r="C7" s="49" t="s">
        <v>41</v>
      </c>
      <c r="D7" s="50">
        <v>0</v>
      </c>
      <c r="E7" s="50">
        <v>0</v>
      </c>
      <c r="F7" s="50">
        <v>0.67607629448129991</v>
      </c>
      <c r="G7" s="50">
        <v>1.2437078322500001E-2</v>
      </c>
      <c r="H7" s="50">
        <v>0</v>
      </c>
      <c r="I7" s="59">
        <v>4.4000000000000003E-3</v>
      </c>
      <c r="J7" s="51">
        <v>0</v>
      </c>
      <c r="K7" s="51">
        <f t="shared" si="0"/>
        <v>0.69291337280379983</v>
      </c>
      <c r="L7" s="50">
        <v>7.6284298999600014E-2</v>
      </c>
    </row>
    <row r="8" spans="2:12" x14ac:dyDescent="0.2">
      <c r="B8" s="48">
        <v>4</v>
      </c>
      <c r="C8" s="52" t="s">
        <v>42</v>
      </c>
      <c r="D8" s="50">
        <v>7.0671124033846011</v>
      </c>
      <c r="E8" s="50">
        <v>0.54808104657899992</v>
      </c>
      <c r="F8" s="50">
        <v>15.886270911810302</v>
      </c>
      <c r="G8" s="50">
        <v>2.8425026863826997</v>
      </c>
      <c r="H8" s="50">
        <v>0</v>
      </c>
      <c r="I8" s="59">
        <v>0.23220000000000002</v>
      </c>
      <c r="J8" s="51">
        <v>0</v>
      </c>
      <c r="K8" s="51">
        <f t="shared" si="0"/>
        <v>26.576167048156599</v>
      </c>
      <c r="L8" s="50">
        <v>0.50483921731400005</v>
      </c>
    </row>
    <row r="9" spans="2:12" x14ac:dyDescent="0.2">
      <c r="B9" s="48">
        <v>5</v>
      </c>
      <c r="C9" s="52" t="s">
        <v>43</v>
      </c>
      <c r="D9" s="50">
        <v>1.5518502521577002</v>
      </c>
      <c r="E9" s="50">
        <v>1.7752146708351004</v>
      </c>
      <c r="F9" s="50">
        <v>46.583755519763031</v>
      </c>
      <c r="G9" s="50">
        <v>5.6343018048740072</v>
      </c>
      <c r="H9" s="50">
        <v>0</v>
      </c>
      <c r="I9" s="59">
        <v>1.2115</v>
      </c>
      <c r="J9" s="51">
        <v>0</v>
      </c>
      <c r="K9" s="51">
        <f t="shared" si="0"/>
        <v>56.756622247629842</v>
      </c>
      <c r="L9" s="50">
        <v>0.80479563972809964</v>
      </c>
    </row>
    <row r="10" spans="2:12" x14ac:dyDescent="0.2">
      <c r="B10" s="48">
        <v>6</v>
      </c>
      <c r="C10" s="52" t="s">
        <v>44</v>
      </c>
      <c r="D10" s="50">
        <v>0.46345437990280003</v>
      </c>
      <c r="E10" s="50">
        <v>1.7903844534822002</v>
      </c>
      <c r="F10" s="50">
        <v>18.511466296118108</v>
      </c>
      <c r="G10" s="50">
        <v>1.7515474519650998</v>
      </c>
      <c r="H10" s="50">
        <v>0</v>
      </c>
      <c r="I10" s="59">
        <v>0.20219999999999999</v>
      </c>
      <c r="J10" s="51">
        <v>0</v>
      </c>
      <c r="K10" s="51">
        <f t="shared" si="0"/>
        <v>22.719052581468208</v>
      </c>
      <c r="L10" s="50">
        <v>0.32275100738349999</v>
      </c>
    </row>
    <row r="11" spans="2:12" x14ac:dyDescent="0.2">
      <c r="B11" s="48">
        <v>7</v>
      </c>
      <c r="C11" s="52" t="s">
        <v>45</v>
      </c>
      <c r="D11" s="50">
        <v>47.535630084995198</v>
      </c>
      <c r="E11" s="50">
        <v>9.8197068567979038</v>
      </c>
      <c r="F11" s="50">
        <v>38.325241581880533</v>
      </c>
      <c r="G11" s="50">
        <v>6.4305403186177061</v>
      </c>
      <c r="H11" s="50">
        <v>0</v>
      </c>
      <c r="I11" s="59">
        <v>0</v>
      </c>
      <c r="J11" s="51">
        <v>0</v>
      </c>
      <c r="K11" s="51">
        <f t="shared" si="0"/>
        <v>102.11111884229133</v>
      </c>
      <c r="L11" s="50">
        <v>0.46598506344339979</v>
      </c>
    </row>
    <row r="12" spans="2:12" x14ac:dyDescent="0.2">
      <c r="B12" s="48">
        <v>8</v>
      </c>
      <c r="C12" s="74" t="s">
        <v>46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9">
        <v>0</v>
      </c>
      <c r="J12" s="51">
        <v>0</v>
      </c>
      <c r="K12" s="51">
        <f t="shared" si="0"/>
        <v>0</v>
      </c>
      <c r="L12" s="50">
        <v>0</v>
      </c>
    </row>
    <row r="13" spans="2:12" x14ac:dyDescent="0.2">
      <c r="B13" s="48">
        <v>9</v>
      </c>
      <c r="C13" s="74" t="s">
        <v>47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9">
        <v>0</v>
      </c>
      <c r="J13" s="51">
        <v>0</v>
      </c>
      <c r="K13" s="51">
        <f t="shared" si="0"/>
        <v>0</v>
      </c>
      <c r="L13" s="50">
        <v>0</v>
      </c>
    </row>
    <row r="14" spans="2:12" x14ac:dyDescent="0.2">
      <c r="B14" s="48">
        <v>10</v>
      </c>
      <c r="C14" s="52" t="s">
        <v>48</v>
      </c>
      <c r="D14" s="50">
        <v>0.1032217500317</v>
      </c>
      <c r="E14" s="50">
        <v>0.35836168867680007</v>
      </c>
      <c r="F14" s="50">
        <v>10.611341923254514</v>
      </c>
      <c r="G14" s="50">
        <v>1.4770120552224</v>
      </c>
      <c r="H14" s="50">
        <v>0</v>
      </c>
      <c r="I14" s="59">
        <v>0.1109</v>
      </c>
      <c r="J14" s="51">
        <v>0</v>
      </c>
      <c r="K14" s="51">
        <f t="shared" si="0"/>
        <v>12.660837417185412</v>
      </c>
      <c r="L14" s="50">
        <v>0.39674806267400015</v>
      </c>
    </row>
    <row r="15" spans="2:12" x14ac:dyDescent="0.2">
      <c r="B15" s="48">
        <v>11</v>
      </c>
      <c r="C15" s="52" t="s">
        <v>49</v>
      </c>
      <c r="D15" s="50">
        <v>114.3317499782775</v>
      </c>
      <c r="E15" s="50">
        <v>64.814108211384038</v>
      </c>
      <c r="F15" s="50">
        <v>102.24049467896889</v>
      </c>
      <c r="G15" s="50">
        <v>11.806154154334301</v>
      </c>
      <c r="H15" s="50">
        <v>0</v>
      </c>
      <c r="I15" s="59">
        <v>1.1171</v>
      </c>
      <c r="J15" s="51">
        <v>0</v>
      </c>
      <c r="K15" s="51">
        <f t="shared" si="0"/>
        <v>294.30960702296471</v>
      </c>
      <c r="L15" s="50">
        <v>2.0115787955887998</v>
      </c>
    </row>
    <row r="16" spans="2:12" x14ac:dyDescent="0.2">
      <c r="B16" s="48">
        <v>12</v>
      </c>
      <c r="C16" s="52" t="s">
        <v>50</v>
      </c>
      <c r="D16" s="50">
        <v>38.740921926863599</v>
      </c>
      <c r="E16" s="50">
        <v>9.9216715523828007</v>
      </c>
      <c r="F16" s="50">
        <v>47.292849706964176</v>
      </c>
      <c r="G16" s="50">
        <v>3.7431184705954959</v>
      </c>
      <c r="H16" s="50">
        <v>0</v>
      </c>
      <c r="I16" s="59">
        <v>0.63169999999999993</v>
      </c>
      <c r="J16" s="51">
        <v>0</v>
      </c>
      <c r="K16" s="51">
        <f t="shared" si="0"/>
        <v>100.33026165680606</v>
      </c>
      <c r="L16" s="50">
        <v>1.1159265088812635</v>
      </c>
    </row>
    <row r="17" spans="2:12" x14ac:dyDescent="0.2">
      <c r="B17" s="48">
        <v>13</v>
      </c>
      <c r="C17" s="52" t="s">
        <v>51</v>
      </c>
      <c r="D17" s="50">
        <v>0.46696641461110006</v>
      </c>
      <c r="E17" s="50">
        <v>0.30035518828940005</v>
      </c>
      <c r="F17" s="50">
        <v>18.740430287520304</v>
      </c>
      <c r="G17" s="50">
        <v>1.0088940283196999</v>
      </c>
      <c r="H17" s="50">
        <v>0</v>
      </c>
      <c r="I17" s="59">
        <v>6.9099999999999995E-2</v>
      </c>
      <c r="J17" s="51">
        <v>0</v>
      </c>
      <c r="K17" s="51">
        <f t="shared" si="0"/>
        <v>20.585745918740503</v>
      </c>
      <c r="L17" s="50">
        <v>0.36090395928529995</v>
      </c>
    </row>
    <row r="18" spans="2:12" x14ac:dyDescent="0.2">
      <c r="B18" s="48">
        <v>14</v>
      </c>
      <c r="C18" s="52" t="s">
        <v>52</v>
      </c>
      <c r="D18" s="50">
        <v>8.5034703354399999E-2</v>
      </c>
      <c r="E18" s="50">
        <v>0.42195880393409996</v>
      </c>
      <c r="F18" s="50">
        <v>10.38192357134</v>
      </c>
      <c r="G18" s="50">
        <v>0.78556842664219984</v>
      </c>
      <c r="H18" s="50">
        <v>0</v>
      </c>
      <c r="I18" s="59">
        <v>1.15E-2</v>
      </c>
      <c r="J18" s="51">
        <v>0</v>
      </c>
      <c r="K18" s="51">
        <f t="shared" si="0"/>
        <v>11.6859855052707</v>
      </c>
      <c r="L18" s="50">
        <v>3.4324788966499993E-2</v>
      </c>
    </row>
    <row r="19" spans="2:12" x14ac:dyDescent="0.2">
      <c r="B19" s="48">
        <v>15</v>
      </c>
      <c r="C19" s="52" t="s">
        <v>53</v>
      </c>
      <c r="D19" s="50">
        <v>2.7616773649960997</v>
      </c>
      <c r="E19" s="50">
        <v>0.55004380570699996</v>
      </c>
      <c r="F19" s="50">
        <v>37.08954506596563</v>
      </c>
      <c r="G19" s="50">
        <v>2.9477404589194021</v>
      </c>
      <c r="H19" s="50">
        <v>0</v>
      </c>
      <c r="I19" s="59">
        <v>2.7E-2</v>
      </c>
      <c r="J19" s="51">
        <v>0</v>
      </c>
      <c r="K19" s="51">
        <f t="shared" si="0"/>
        <v>43.376006695588138</v>
      </c>
      <c r="L19" s="50">
        <v>0.4211587569905002</v>
      </c>
    </row>
    <row r="20" spans="2:12" x14ac:dyDescent="0.2">
      <c r="B20" s="48">
        <v>16</v>
      </c>
      <c r="C20" s="52" t="s">
        <v>54</v>
      </c>
      <c r="D20" s="50">
        <v>158.04838582926823</v>
      </c>
      <c r="E20" s="50">
        <v>63.983643432562118</v>
      </c>
      <c r="F20" s="50">
        <v>203.53557796994772</v>
      </c>
      <c r="G20" s="50">
        <v>11.768880257532514</v>
      </c>
      <c r="H20" s="50">
        <v>0</v>
      </c>
      <c r="I20" s="59">
        <v>3.2336</v>
      </c>
      <c r="J20" s="51">
        <v>0</v>
      </c>
      <c r="K20" s="51">
        <f t="shared" si="0"/>
        <v>440.57008748931059</v>
      </c>
      <c r="L20" s="50">
        <v>2.8662241743890893</v>
      </c>
    </row>
    <row r="21" spans="2:12" x14ac:dyDescent="0.2">
      <c r="B21" s="48">
        <v>17</v>
      </c>
      <c r="C21" s="52" t="s">
        <v>55</v>
      </c>
      <c r="D21" s="50">
        <v>20.702328550058098</v>
      </c>
      <c r="E21" s="50">
        <v>9.4564114307392995</v>
      </c>
      <c r="F21" s="50">
        <v>46.262309404641165</v>
      </c>
      <c r="G21" s="50">
        <v>4.6519540435290008</v>
      </c>
      <c r="H21" s="50">
        <v>0</v>
      </c>
      <c r="I21" s="59">
        <v>0.69159999999999999</v>
      </c>
      <c r="J21" s="51">
        <v>0</v>
      </c>
      <c r="K21" s="51">
        <f t="shared" si="0"/>
        <v>81.764603428967561</v>
      </c>
      <c r="L21" s="50">
        <v>0.68838347530979971</v>
      </c>
    </row>
    <row r="22" spans="2:12" x14ac:dyDescent="0.2">
      <c r="B22" s="48">
        <v>18</v>
      </c>
      <c r="C22" s="74" t="s">
        <v>56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9">
        <v>0</v>
      </c>
      <c r="J22" s="51">
        <v>0</v>
      </c>
      <c r="K22" s="51">
        <f t="shared" si="0"/>
        <v>0</v>
      </c>
      <c r="L22" s="50">
        <v>0</v>
      </c>
    </row>
    <row r="23" spans="2:12" x14ac:dyDescent="0.2">
      <c r="B23" s="48">
        <v>19</v>
      </c>
      <c r="C23" s="52" t="s">
        <v>57</v>
      </c>
      <c r="D23" s="50">
        <v>7.4409899558274972</v>
      </c>
      <c r="E23" s="50">
        <v>17.022228116304994</v>
      </c>
      <c r="F23" s="50">
        <v>99.051560545843003</v>
      </c>
      <c r="G23" s="50">
        <v>12.857155184032525</v>
      </c>
      <c r="H23" s="50">
        <v>0</v>
      </c>
      <c r="I23" s="59">
        <v>1.8366</v>
      </c>
      <c r="J23" s="51">
        <v>0</v>
      </c>
      <c r="K23" s="51">
        <f t="shared" si="0"/>
        <v>138.20853380200802</v>
      </c>
      <c r="L23" s="50">
        <v>1.0395193177535986</v>
      </c>
    </row>
    <row r="24" spans="2:12" x14ac:dyDescent="0.2">
      <c r="B24" s="48">
        <v>20</v>
      </c>
      <c r="C24" s="52" t="s">
        <v>58</v>
      </c>
      <c r="D24" s="50">
        <v>443.36563430238454</v>
      </c>
      <c r="E24" s="50">
        <v>233.4460601846547</v>
      </c>
      <c r="F24" s="50">
        <v>901.60997860053703</v>
      </c>
      <c r="G24" s="50">
        <v>62.15857507539301</v>
      </c>
      <c r="H24" s="50">
        <v>0</v>
      </c>
      <c r="I24" s="59">
        <v>56.478822836162585</v>
      </c>
      <c r="J24" s="51">
        <v>0</v>
      </c>
      <c r="K24" s="51">
        <f t="shared" si="0"/>
        <v>1697.0590709991318</v>
      </c>
      <c r="L24" s="50">
        <v>12.489128217323678</v>
      </c>
    </row>
    <row r="25" spans="2:12" x14ac:dyDescent="0.2">
      <c r="B25" s="48">
        <v>21</v>
      </c>
      <c r="C25" s="49" t="s">
        <v>59</v>
      </c>
      <c r="D25" s="50">
        <v>1.2470748580499999E-2</v>
      </c>
      <c r="E25" s="50">
        <v>5.2549302256999992E-3</v>
      </c>
      <c r="F25" s="50">
        <v>0.52928185676899997</v>
      </c>
      <c r="G25" s="50">
        <v>5.9932133064399998E-2</v>
      </c>
      <c r="H25" s="50">
        <v>0</v>
      </c>
      <c r="I25" s="59">
        <v>0</v>
      </c>
      <c r="J25" s="51">
        <v>0</v>
      </c>
      <c r="K25" s="51">
        <f t="shared" si="0"/>
        <v>0.60693966863960003</v>
      </c>
      <c r="L25" s="50">
        <v>9.7755570939999986E-4</v>
      </c>
    </row>
    <row r="26" spans="2:12" x14ac:dyDescent="0.2">
      <c r="B26" s="48">
        <v>22</v>
      </c>
      <c r="C26" s="52" t="s">
        <v>60</v>
      </c>
      <c r="D26" s="50">
        <v>3.3081893022256001</v>
      </c>
      <c r="E26" s="50">
        <v>2.4601948709500002E-2</v>
      </c>
      <c r="F26" s="50">
        <v>1.1265804804122002</v>
      </c>
      <c r="G26" s="50">
        <v>6.5117926127000007E-3</v>
      </c>
      <c r="H26" s="50">
        <v>0</v>
      </c>
      <c r="I26" s="59">
        <v>0.35980000000000001</v>
      </c>
      <c r="J26" s="51">
        <v>0</v>
      </c>
      <c r="K26" s="51">
        <f t="shared" si="0"/>
        <v>4.8256835239599996</v>
      </c>
      <c r="L26" s="50">
        <v>1.2560472676999997E-2</v>
      </c>
    </row>
    <row r="27" spans="2:12" x14ac:dyDescent="0.2">
      <c r="B27" s="48">
        <v>23</v>
      </c>
      <c r="C27" s="74" t="s">
        <v>61</v>
      </c>
      <c r="D27" s="50">
        <v>0</v>
      </c>
      <c r="E27" s="50">
        <v>0</v>
      </c>
      <c r="F27" s="50">
        <v>1.426E-3</v>
      </c>
      <c r="G27" s="50">
        <v>0</v>
      </c>
      <c r="H27" s="50">
        <v>0</v>
      </c>
      <c r="I27" s="59">
        <v>0</v>
      </c>
      <c r="J27" s="51">
        <v>0</v>
      </c>
      <c r="K27" s="51">
        <f t="shared" si="0"/>
        <v>1.426E-3</v>
      </c>
      <c r="L27" s="50">
        <v>3.7446612901999997E-3</v>
      </c>
    </row>
    <row r="28" spans="2:12" x14ac:dyDescent="0.2">
      <c r="B28" s="48">
        <v>24</v>
      </c>
      <c r="C28" s="49" t="s">
        <v>62</v>
      </c>
      <c r="D28" s="50">
        <v>5.2756087935299997E-2</v>
      </c>
      <c r="E28" s="50">
        <v>2.3638474837999997E-3</v>
      </c>
      <c r="F28" s="50">
        <v>1.9107921014123992</v>
      </c>
      <c r="G28" s="50">
        <v>4.8173965257800003E-2</v>
      </c>
      <c r="H28" s="50">
        <v>0</v>
      </c>
      <c r="I28" s="59">
        <v>0.153</v>
      </c>
      <c r="J28" s="51">
        <v>0</v>
      </c>
      <c r="K28" s="51">
        <f t="shared" si="0"/>
        <v>2.1670860020892992</v>
      </c>
      <c r="L28" s="50">
        <v>9.9049019340000013E-4</v>
      </c>
    </row>
    <row r="29" spans="2:12" x14ac:dyDescent="0.2">
      <c r="B29" s="48">
        <v>25</v>
      </c>
      <c r="C29" s="52" t="s">
        <v>63</v>
      </c>
      <c r="D29" s="50">
        <v>23.131019681473092</v>
      </c>
      <c r="E29" s="50">
        <v>8.5775039986017028</v>
      </c>
      <c r="F29" s="50">
        <v>139.00531380106713</v>
      </c>
      <c r="G29" s="50">
        <v>13.321858122402841</v>
      </c>
      <c r="H29" s="50">
        <v>0</v>
      </c>
      <c r="I29" s="59">
        <v>3.3445</v>
      </c>
      <c r="J29" s="51">
        <v>0</v>
      </c>
      <c r="K29" s="51">
        <f t="shared" si="0"/>
        <v>187.38019560354476</v>
      </c>
      <c r="L29" s="50">
        <v>1.8972072928501975</v>
      </c>
    </row>
    <row r="30" spans="2:12" x14ac:dyDescent="0.2">
      <c r="B30" s="48">
        <v>26</v>
      </c>
      <c r="C30" s="52" t="s">
        <v>64</v>
      </c>
      <c r="D30" s="50">
        <v>20.938304898632598</v>
      </c>
      <c r="E30" s="50">
        <v>3.7205541112469986</v>
      </c>
      <c r="F30" s="50">
        <v>36.65807784345715</v>
      </c>
      <c r="G30" s="50">
        <v>4.7672691825506046</v>
      </c>
      <c r="H30" s="50">
        <v>0</v>
      </c>
      <c r="I30" s="59">
        <v>0.68199999999999994</v>
      </c>
      <c r="J30" s="51">
        <v>0</v>
      </c>
      <c r="K30" s="51">
        <f t="shared" si="0"/>
        <v>66.76620603588735</v>
      </c>
      <c r="L30" s="50">
        <v>0.57833269437650003</v>
      </c>
    </row>
    <row r="31" spans="2:12" x14ac:dyDescent="0.2">
      <c r="B31" s="48">
        <v>27</v>
      </c>
      <c r="C31" s="52" t="s">
        <v>15</v>
      </c>
      <c r="D31" s="50">
        <v>2.3402600000000003E-4</v>
      </c>
      <c r="E31" s="50">
        <v>0</v>
      </c>
      <c r="F31" s="50">
        <v>2.2712394398353992</v>
      </c>
      <c r="G31" s="50">
        <v>1.9002526096500001E-2</v>
      </c>
      <c r="H31" s="50">
        <v>0</v>
      </c>
      <c r="I31" s="59">
        <v>1.7881999999999998</v>
      </c>
      <c r="J31" s="51">
        <v>0</v>
      </c>
      <c r="K31" s="51">
        <f t="shared" si="0"/>
        <v>4.0786759919318989</v>
      </c>
      <c r="L31" s="50">
        <v>6.4396474160500011E-2</v>
      </c>
    </row>
    <row r="32" spans="2:12" x14ac:dyDescent="0.2">
      <c r="B32" s="48">
        <v>28</v>
      </c>
      <c r="C32" s="52" t="s">
        <v>65</v>
      </c>
      <c r="D32" s="50">
        <v>5.4852755289999999E-2</v>
      </c>
      <c r="E32" s="50">
        <v>7.3486710903100008E-2</v>
      </c>
      <c r="F32" s="50">
        <v>1.1585429453146001</v>
      </c>
      <c r="G32" s="50">
        <v>6.5255842096099984E-2</v>
      </c>
      <c r="H32" s="50">
        <v>0</v>
      </c>
      <c r="I32" s="59">
        <v>0</v>
      </c>
      <c r="J32" s="51">
        <v>0</v>
      </c>
      <c r="K32" s="51">
        <f t="shared" si="0"/>
        <v>1.3521382536038002</v>
      </c>
      <c r="L32" s="50">
        <v>3.7483799354400001E-2</v>
      </c>
    </row>
    <row r="33" spans="2:15" x14ac:dyDescent="0.2">
      <c r="B33" s="48">
        <v>29</v>
      </c>
      <c r="C33" s="52" t="s">
        <v>66</v>
      </c>
      <c r="D33" s="50">
        <v>4.5229304938029999</v>
      </c>
      <c r="E33" s="50">
        <v>3.4883329518239385</v>
      </c>
      <c r="F33" s="50">
        <v>33.523856300788403</v>
      </c>
      <c r="G33" s="50">
        <v>2.2351742433781858</v>
      </c>
      <c r="H33" s="50">
        <v>0</v>
      </c>
      <c r="I33" s="59">
        <v>0.33760000000000001</v>
      </c>
      <c r="J33" s="51">
        <v>0</v>
      </c>
      <c r="K33" s="51">
        <f t="shared" si="0"/>
        <v>44.107893989793531</v>
      </c>
      <c r="L33" s="50">
        <v>0.96322637644130027</v>
      </c>
    </row>
    <row r="34" spans="2:15" x14ac:dyDescent="0.2">
      <c r="B34" s="48">
        <v>30</v>
      </c>
      <c r="C34" s="52" t="s">
        <v>67</v>
      </c>
      <c r="D34" s="50">
        <v>6.128044958119796</v>
      </c>
      <c r="E34" s="50">
        <v>5.2892943133147012</v>
      </c>
      <c r="F34" s="50">
        <v>58.750554989611793</v>
      </c>
      <c r="G34" s="50">
        <v>5.1555860871582988</v>
      </c>
      <c r="H34" s="50">
        <v>0</v>
      </c>
      <c r="I34" s="59">
        <v>1.5226999999999999</v>
      </c>
      <c r="J34" s="51">
        <v>0</v>
      </c>
      <c r="K34" s="51">
        <f t="shared" si="0"/>
        <v>76.846180348204584</v>
      </c>
      <c r="L34" s="50">
        <v>1.2372078421467001</v>
      </c>
    </row>
    <row r="35" spans="2:15" x14ac:dyDescent="0.2">
      <c r="B35" s="48">
        <v>31</v>
      </c>
      <c r="C35" s="49" t="s">
        <v>68</v>
      </c>
      <c r="D35" s="50">
        <v>1.0305522579999999E-4</v>
      </c>
      <c r="E35" s="50">
        <v>0.4601475224837</v>
      </c>
      <c r="F35" s="50">
        <v>1.6698430887979998</v>
      </c>
      <c r="G35" s="50">
        <v>0.16640926280569998</v>
      </c>
      <c r="H35" s="50">
        <v>0</v>
      </c>
      <c r="I35" s="59">
        <v>0</v>
      </c>
      <c r="J35" s="51">
        <v>0</v>
      </c>
      <c r="K35" s="51">
        <f t="shared" si="0"/>
        <v>2.2965029293132</v>
      </c>
      <c r="L35" s="50">
        <v>7.6310936967199997E-2</v>
      </c>
    </row>
    <row r="36" spans="2:15" x14ac:dyDescent="0.2">
      <c r="B36" s="48">
        <v>32</v>
      </c>
      <c r="C36" s="52" t="s">
        <v>69</v>
      </c>
      <c r="D36" s="50">
        <v>9.1330138548221989</v>
      </c>
      <c r="E36" s="50">
        <v>29.303282858505007</v>
      </c>
      <c r="F36" s="50">
        <v>91.209412306188881</v>
      </c>
      <c r="G36" s="50">
        <v>10.920933194428104</v>
      </c>
      <c r="H36" s="50">
        <v>0</v>
      </c>
      <c r="I36" s="59">
        <v>3.1936999999999998</v>
      </c>
      <c r="J36" s="51">
        <v>0</v>
      </c>
      <c r="K36" s="51">
        <f t="shared" si="0"/>
        <v>143.7603422139442</v>
      </c>
      <c r="L36" s="50">
        <v>3.1696636949201893</v>
      </c>
    </row>
    <row r="37" spans="2:15" x14ac:dyDescent="0.2">
      <c r="B37" s="48">
        <v>33</v>
      </c>
      <c r="C37" s="52" t="s">
        <v>113</v>
      </c>
      <c r="D37" s="50">
        <v>51.19705400722021</v>
      </c>
      <c r="E37" s="50">
        <v>13.873056185035679</v>
      </c>
      <c r="F37" s="50">
        <v>119.47336440983393</v>
      </c>
      <c r="G37" s="50">
        <v>8.2112059264101074</v>
      </c>
      <c r="H37" s="50">
        <v>0</v>
      </c>
      <c r="I37" s="59">
        <v>0.9375</v>
      </c>
      <c r="J37" s="51">
        <v>0</v>
      </c>
      <c r="K37" s="51">
        <f t="shared" si="0"/>
        <v>193.69218052849993</v>
      </c>
      <c r="L37" s="50">
        <v>2.6389389635182972</v>
      </c>
    </row>
    <row r="38" spans="2:15" x14ac:dyDescent="0.2">
      <c r="B38" s="48">
        <v>34</v>
      </c>
      <c r="C38" s="52" t="s">
        <v>70</v>
      </c>
      <c r="D38" s="50">
        <v>0.347052462565409</v>
      </c>
      <c r="E38" s="50">
        <v>0.22145285984182167</v>
      </c>
      <c r="F38" s="50">
        <v>6.9026785140372056</v>
      </c>
      <c r="G38" s="50">
        <v>1.0203783828041999</v>
      </c>
      <c r="H38" s="50">
        <v>0</v>
      </c>
      <c r="I38" s="59">
        <v>5.8200000000000002E-2</v>
      </c>
      <c r="J38" s="51">
        <v>0</v>
      </c>
      <c r="K38" s="51">
        <f t="shared" si="0"/>
        <v>8.5497622192486347</v>
      </c>
      <c r="L38" s="50">
        <v>1.22969628704E-2</v>
      </c>
    </row>
    <row r="39" spans="2:15" x14ac:dyDescent="0.2">
      <c r="B39" s="48">
        <v>35</v>
      </c>
      <c r="C39" s="52" t="s">
        <v>71</v>
      </c>
      <c r="D39" s="50">
        <v>27.849324528755101</v>
      </c>
      <c r="E39" s="50">
        <v>21.989106986547199</v>
      </c>
      <c r="F39" s="50">
        <v>199.88598486418067</v>
      </c>
      <c r="G39" s="50">
        <v>18.67137960371895</v>
      </c>
      <c r="H39" s="50">
        <v>0</v>
      </c>
      <c r="I39" s="59">
        <v>1.9437</v>
      </c>
      <c r="J39" s="51">
        <v>0</v>
      </c>
      <c r="K39" s="51">
        <f t="shared" si="0"/>
        <v>270.33949598320191</v>
      </c>
      <c r="L39" s="50">
        <v>1.9687491654775988</v>
      </c>
    </row>
    <row r="40" spans="2:15" x14ac:dyDescent="0.2">
      <c r="B40" s="48">
        <v>36</v>
      </c>
      <c r="C40" s="52" t="s">
        <v>72</v>
      </c>
      <c r="D40" s="50">
        <v>5.5398408063858984</v>
      </c>
      <c r="E40" s="50">
        <v>1.168028463385</v>
      </c>
      <c r="F40" s="50">
        <v>11.934566897097993</v>
      </c>
      <c r="G40" s="50">
        <v>0.98625544160850032</v>
      </c>
      <c r="H40" s="50">
        <v>0</v>
      </c>
      <c r="I40" s="59">
        <v>0</v>
      </c>
      <c r="J40" s="51">
        <v>0</v>
      </c>
      <c r="K40" s="51">
        <f t="shared" si="0"/>
        <v>19.628691608477389</v>
      </c>
      <c r="L40" s="50">
        <v>0.35289473467190036</v>
      </c>
    </row>
    <row r="41" spans="2:15" x14ac:dyDescent="0.2">
      <c r="B41" s="48">
        <v>37</v>
      </c>
      <c r="C41" s="52" t="s">
        <v>73</v>
      </c>
      <c r="D41" s="50">
        <v>11.064539362406501</v>
      </c>
      <c r="E41" s="50">
        <v>16.957076835274894</v>
      </c>
      <c r="F41" s="50">
        <v>138.21586190000775</v>
      </c>
      <c r="G41" s="50">
        <v>15.577965733231142</v>
      </c>
      <c r="H41" s="50">
        <v>0</v>
      </c>
      <c r="I41" s="59">
        <v>5.4188000000000001</v>
      </c>
      <c r="J41" s="51">
        <v>0</v>
      </c>
      <c r="K41" s="51">
        <f t="shared" si="0"/>
        <v>187.23424383092029</v>
      </c>
      <c r="L41" s="50">
        <v>3.3729645828689945</v>
      </c>
    </row>
    <row r="42" spans="2:15" s="56" customFormat="1" ht="15" x14ac:dyDescent="0.2">
      <c r="B42" s="47" t="s">
        <v>11</v>
      </c>
      <c r="C42" s="53"/>
      <c r="D42" s="54">
        <f>SUM(D5:D41)</f>
        <v>1007.2456405745828</v>
      </c>
      <c r="E42" s="54">
        <f t="shared" ref="E42:G42" si="1">SUM(E5:E41)</f>
        <v>520.44954698309459</v>
      </c>
      <c r="F42" s="54">
        <f t="shared" si="1"/>
        <v>2470.4654658456775</v>
      </c>
      <c r="G42" s="54">
        <f t="shared" si="1"/>
        <v>213.0151879414847</v>
      </c>
      <c r="H42" s="55">
        <f t="shared" ref="H42:L42" si="2">SUM(H5:H41)</f>
        <v>0</v>
      </c>
      <c r="I42" s="55">
        <f t="shared" si="2"/>
        <v>86.147422836162605</v>
      </c>
      <c r="J42" s="55">
        <f t="shared" si="2"/>
        <v>0</v>
      </c>
      <c r="K42" s="55">
        <f t="shared" si="2"/>
        <v>4297.3232641810027</v>
      </c>
      <c r="L42" s="55">
        <f t="shared" si="2"/>
        <v>40.360531785483502</v>
      </c>
      <c r="M42" s="60"/>
      <c r="O42" s="86"/>
    </row>
    <row r="43" spans="2:15" x14ac:dyDescent="0.2">
      <c r="B43" s="46" t="s">
        <v>89</v>
      </c>
      <c r="I43" s="57"/>
      <c r="K43" s="58"/>
      <c r="L43" s="76"/>
    </row>
    <row r="44" spans="2:15" x14ac:dyDescent="0.2">
      <c r="D44" s="57"/>
      <c r="E44" s="57"/>
      <c r="I44" s="57"/>
      <c r="K44" s="57"/>
      <c r="L44" s="57"/>
      <c r="M44" s="58"/>
    </row>
    <row r="45" spans="2:15" x14ac:dyDescent="0.2">
      <c r="D45" s="88"/>
      <c r="E45" s="57"/>
      <c r="F45" s="57"/>
      <c r="G45" s="57"/>
      <c r="H45" s="57"/>
      <c r="I45" s="57"/>
      <c r="J45" s="57"/>
      <c r="K45" s="57"/>
      <c r="L45" s="57"/>
    </row>
    <row r="46" spans="2:15" x14ac:dyDescent="0.2">
      <c r="L46" s="58"/>
    </row>
    <row r="47" spans="2:15" x14ac:dyDescent="0.2">
      <c r="L47" s="57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Nishant Ovhal</cp:lastModifiedBy>
  <cp:lastPrinted>2014-03-24T10:58:12Z</cp:lastPrinted>
  <dcterms:created xsi:type="dcterms:W3CDTF">2014-01-06T04:43:23Z</dcterms:created>
  <dcterms:modified xsi:type="dcterms:W3CDTF">2021-08-10T08:27:27Z</dcterms:modified>
</cp:coreProperties>
</file>